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:\DESKTOP\WEB POSTINGS\"/>
    </mc:Choice>
  </mc:AlternateContent>
  <xr:revisionPtr revIDLastSave="0" documentId="13_ncr:1_{838DDADE-FD21-4B5F-AB44-605C60FA0B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scal Equit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78" i="1" l="1"/>
  <c r="AF149" i="1"/>
  <c r="AF137" i="1"/>
  <c r="AF121" i="1"/>
  <c r="AF76" i="1"/>
  <c r="AF30" i="1"/>
  <c r="AF13" i="1"/>
  <c r="AE178" i="1"/>
  <c r="AE174" i="1"/>
  <c r="AF174" i="1" s="1"/>
  <c r="AE156" i="1"/>
  <c r="AF156" i="1" s="1"/>
  <c r="AE154" i="1"/>
  <c r="AF154" i="1" s="1"/>
  <c r="AE149" i="1"/>
  <c r="AE147" i="1"/>
  <c r="AF147" i="1" s="1"/>
  <c r="AE146" i="1"/>
  <c r="AF146" i="1" s="1"/>
  <c r="AE138" i="1"/>
  <c r="AF138" i="1" s="1"/>
  <c r="AE137" i="1"/>
  <c r="AE136" i="1"/>
  <c r="AF136" i="1" s="1"/>
  <c r="AE135" i="1"/>
  <c r="AF135" i="1" s="1"/>
  <c r="AE123" i="1"/>
  <c r="AF123" i="1" s="1"/>
  <c r="AE121" i="1"/>
  <c r="AE120" i="1"/>
  <c r="AF120" i="1" s="1"/>
  <c r="AE119" i="1"/>
  <c r="AF119" i="1" s="1"/>
  <c r="AE111" i="1"/>
  <c r="AF111" i="1" s="1"/>
  <c r="AE76" i="1"/>
  <c r="AE48" i="1"/>
  <c r="AF48" i="1" s="1"/>
  <c r="AE34" i="1"/>
  <c r="AF34" i="1" s="1"/>
  <c r="AE31" i="1"/>
  <c r="AF31" i="1" s="1"/>
  <c r="AE30" i="1"/>
  <c r="AE23" i="1"/>
  <c r="AF23" i="1" s="1"/>
  <c r="AE18" i="1"/>
  <c r="AF18" i="1" s="1"/>
  <c r="AE14" i="1"/>
  <c r="AF14" i="1" s="1"/>
  <c r="AE13" i="1"/>
  <c r="O179" i="1" l="1"/>
  <c r="P179" i="1" s="1"/>
  <c r="O170" i="1"/>
  <c r="P170" i="1" s="1"/>
  <c r="O166" i="1"/>
  <c r="P166" i="1" s="1"/>
  <c r="O156" i="1"/>
  <c r="P156" i="1" s="1"/>
  <c r="O154" i="1"/>
  <c r="P154" i="1" s="1"/>
  <c r="O153" i="1"/>
  <c r="P153" i="1" s="1"/>
  <c r="O149" i="1"/>
  <c r="P149" i="1" s="1"/>
  <c r="O138" i="1"/>
  <c r="P138" i="1" s="1"/>
  <c r="O131" i="1"/>
  <c r="P131" i="1" s="1"/>
  <c r="O129" i="1"/>
  <c r="P129" i="1" s="1"/>
  <c r="O121" i="1"/>
  <c r="P121" i="1" s="1"/>
  <c r="O120" i="1"/>
  <c r="P120" i="1" s="1"/>
  <c r="O119" i="1"/>
  <c r="P119" i="1" s="1"/>
  <c r="O82" i="1"/>
  <c r="P82" i="1" s="1"/>
  <c r="O74" i="1"/>
  <c r="P74" i="1" s="1"/>
  <c r="O73" i="1"/>
  <c r="P73" i="1" s="1"/>
  <c r="O59" i="1"/>
  <c r="P59" i="1" s="1"/>
  <c r="O48" i="1"/>
  <c r="P48" i="1" s="1"/>
  <c r="O42" i="1"/>
  <c r="P42" i="1" s="1"/>
  <c r="O23" i="1"/>
  <c r="P23" i="1" s="1"/>
  <c r="O18" i="1"/>
  <c r="P18" i="1" s="1"/>
  <c r="O14" i="1"/>
  <c r="P14" i="1" s="1"/>
  <c r="O8" i="1"/>
  <c r="P8" i="1" s="1"/>
  <c r="O5" i="1"/>
  <c r="P5" i="1" s="1"/>
  <c r="X179" i="1" l="1"/>
  <c r="Y179" i="1" s="1"/>
  <c r="X178" i="1"/>
  <c r="X177" i="1"/>
  <c r="Y177" i="1" s="1"/>
  <c r="X176" i="1"/>
  <c r="Y176" i="1" s="1"/>
  <c r="X175" i="1"/>
  <c r="Y175" i="1" s="1"/>
  <c r="X174" i="1"/>
  <c r="X172" i="1"/>
  <c r="Y172" i="1" s="1"/>
  <c r="X171" i="1"/>
  <c r="Y171" i="1" s="1"/>
  <c r="X170" i="1"/>
  <c r="Y170" i="1" s="1"/>
  <c r="X168" i="1"/>
  <c r="Y168" i="1" s="1"/>
  <c r="X167" i="1"/>
  <c r="Y167" i="1" s="1"/>
  <c r="X166" i="1"/>
  <c r="Y166" i="1" s="1"/>
  <c r="X165" i="1"/>
  <c r="Y165" i="1" s="1"/>
  <c r="X164" i="1"/>
  <c r="Y164" i="1" s="1"/>
  <c r="X163" i="1"/>
  <c r="Y163" i="1" s="1"/>
  <c r="X161" i="1"/>
  <c r="Y161" i="1" s="1"/>
  <c r="X160" i="1"/>
  <c r="Y160" i="1" s="1"/>
  <c r="X159" i="1"/>
  <c r="Y159" i="1" s="1"/>
  <c r="X157" i="1"/>
  <c r="Y157" i="1" s="1"/>
  <c r="X156" i="1"/>
  <c r="X154" i="1"/>
  <c r="X153" i="1"/>
  <c r="Y153" i="1" s="1"/>
  <c r="X152" i="1"/>
  <c r="Y152" i="1" s="1"/>
  <c r="X150" i="1"/>
  <c r="Y150" i="1" s="1"/>
  <c r="X149" i="1"/>
  <c r="X147" i="1"/>
  <c r="X146" i="1"/>
  <c r="X145" i="1"/>
  <c r="Y145" i="1" s="1"/>
  <c r="X144" i="1"/>
  <c r="Y144" i="1" s="1"/>
  <c r="X142" i="1"/>
  <c r="Y142" i="1" s="1"/>
  <c r="X141" i="1"/>
  <c r="Y141" i="1" s="1"/>
  <c r="X140" i="1"/>
  <c r="Y140" i="1" s="1"/>
  <c r="X138" i="1"/>
  <c r="X137" i="1"/>
  <c r="X136" i="1"/>
  <c r="X135" i="1"/>
  <c r="X134" i="1"/>
  <c r="Y134" i="1" s="1"/>
  <c r="X133" i="1"/>
  <c r="Y133" i="1" s="1"/>
  <c r="X131" i="1"/>
  <c r="Y131" i="1" s="1"/>
  <c r="X130" i="1"/>
  <c r="Y130" i="1" s="1"/>
  <c r="X129" i="1"/>
  <c r="Y129" i="1" s="1"/>
  <c r="X127" i="1"/>
  <c r="Y127" i="1" s="1"/>
  <c r="X126" i="1"/>
  <c r="Y126" i="1" s="1"/>
  <c r="X124" i="1"/>
  <c r="Y124" i="1" s="1"/>
  <c r="X123" i="1"/>
  <c r="X121" i="1"/>
  <c r="X120" i="1"/>
  <c r="X119" i="1"/>
  <c r="X117" i="1"/>
  <c r="Y117" i="1" s="1"/>
  <c r="X116" i="1"/>
  <c r="Y116" i="1" s="1"/>
  <c r="X115" i="1"/>
  <c r="Y115" i="1" s="1"/>
  <c r="X114" i="1"/>
  <c r="Y114" i="1" s="1"/>
  <c r="X113" i="1"/>
  <c r="Y113" i="1" s="1"/>
  <c r="X111" i="1"/>
  <c r="X109" i="1"/>
  <c r="Y109" i="1" s="1"/>
  <c r="X108" i="1"/>
  <c r="Y108" i="1" s="1"/>
  <c r="X107" i="1"/>
  <c r="Y107" i="1" s="1"/>
  <c r="X106" i="1"/>
  <c r="Y106" i="1" s="1"/>
  <c r="X105" i="1"/>
  <c r="Y105" i="1" s="1"/>
  <c r="X104" i="1"/>
  <c r="Y104" i="1" s="1"/>
  <c r="X103" i="1"/>
  <c r="Y103" i="1" s="1"/>
  <c r="X102" i="1"/>
  <c r="Y102" i="1" s="1"/>
  <c r="X101" i="1"/>
  <c r="Y101" i="1" s="1"/>
  <c r="Z101" i="1" s="1"/>
  <c r="AA101" i="1" s="1"/>
  <c r="X100" i="1"/>
  <c r="Y100" i="1" s="1"/>
  <c r="X99" i="1"/>
  <c r="Y99" i="1" s="1"/>
  <c r="X98" i="1"/>
  <c r="Y98" i="1" s="1"/>
  <c r="X97" i="1"/>
  <c r="Y97" i="1" s="1"/>
  <c r="X96" i="1"/>
  <c r="Y96" i="1" s="1"/>
  <c r="X95" i="1"/>
  <c r="Y95" i="1" s="1"/>
  <c r="X94" i="1"/>
  <c r="Y94" i="1" s="1"/>
  <c r="X93" i="1"/>
  <c r="Y93" i="1" s="1"/>
  <c r="X92" i="1"/>
  <c r="Y92" i="1" s="1"/>
  <c r="X91" i="1"/>
  <c r="Y91" i="1" s="1"/>
  <c r="X90" i="1"/>
  <c r="Y90" i="1" s="1"/>
  <c r="X89" i="1"/>
  <c r="Y89" i="1" s="1"/>
  <c r="X88" i="1"/>
  <c r="Y88" i="1" s="1"/>
  <c r="X86" i="1"/>
  <c r="Y86" i="1" s="1"/>
  <c r="X85" i="1"/>
  <c r="Y85" i="1" s="1"/>
  <c r="X84" i="1"/>
  <c r="Y84" i="1" s="1"/>
  <c r="X83" i="1"/>
  <c r="Y83" i="1" s="1"/>
  <c r="X82" i="1"/>
  <c r="Y82" i="1" s="1"/>
  <c r="X80" i="1"/>
  <c r="Y80" i="1" s="1"/>
  <c r="X79" i="1"/>
  <c r="Y79" i="1" s="1"/>
  <c r="X77" i="1"/>
  <c r="Y77" i="1" s="1"/>
  <c r="X76" i="1"/>
  <c r="X74" i="1"/>
  <c r="Y74" i="1" s="1"/>
  <c r="X73" i="1"/>
  <c r="Y73" i="1" s="1"/>
  <c r="X71" i="1"/>
  <c r="Y71" i="1" s="1"/>
  <c r="X70" i="1"/>
  <c r="Y70" i="1" s="1"/>
  <c r="X69" i="1"/>
  <c r="Y69" i="1" s="1"/>
  <c r="X68" i="1"/>
  <c r="Y68" i="1" s="1"/>
  <c r="X67" i="1"/>
  <c r="Y67" i="1" s="1"/>
  <c r="X65" i="1"/>
  <c r="Y65" i="1" s="1"/>
  <c r="X64" i="1"/>
  <c r="Y64" i="1" s="1"/>
  <c r="X62" i="1"/>
  <c r="Y62" i="1" s="1"/>
  <c r="X61" i="1"/>
  <c r="Y61" i="1" s="1"/>
  <c r="X59" i="1"/>
  <c r="Y59" i="1" s="1"/>
  <c r="X58" i="1"/>
  <c r="Y58" i="1" s="1"/>
  <c r="X57" i="1"/>
  <c r="Y57" i="1" s="1"/>
  <c r="X55" i="1"/>
  <c r="Y55" i="1" s="1"/>
  <c r="X54" i="1"/>
  <c r="Y54" i="1" s="1"/>
  <c r="X53" i="1"/>
  <c r="Y53" i="1" s="1"/>
  <c r="X52" i="1"/>
  <c r="Y52" i="1" s="1"/>
  <c r="X51" i="1"/>
  <c r="Y51" i="1" s="1"/>
  <c r="X50" i="1"/>
  <c r="Y50" i="1" s="1"/>
  <c r="X49" i="1"/>
  <c r="Y49" i="1" s="1"/>
  <c r="X48" i="1"/>
  <c r="X47" i="1"/>
  <c r="Y47" i="1" s="1"/>
  <c r="X46" i="1"/>
  <c r="Y46" i="1" s="1"/>
  <c r="X45" i="1"/>
  <c r="Y45" i="1" s="1"/>
  <c r="X44" i="1"/>
  <c r="Y44" i="1" s="1"/>
  <c r="X43" i="1"/>
  <c r="Y43" i="1" s="1"/>
  <c r="X42" i="1"/>
  <c r="Y42" i="1" s="1"/>
  <c r="X41" i="1"/>
  <c r="Y41" i="1" s="1"/>
  <c r="X40" i="1"/>
  <c r="Y40" i="1" s="1"/>
  <c r="X39" i="1"/>
  <c r="Y39" i="1" s="1"/>
  <c r="X38" i="1"/>
  <c r="Y38" i="1" s="1"/>
  <c r="X37" i="1"/>
  <c r="Y37" i="1" s="1"/>
  <c r="X36" i="1"/>
  <c r="Y36" i="1" s="1"/>
  <c r="X34" i="1"/>
  <c r="X33" i="1"/>
  <c r="Y33" i="1" s="1"/>
  <c r="X32" i="1"/>
  <c r="Y32" i="1" s="1"/>
  <c r="X31" i="1"/>
  <c r="X30" i="1"/>
  <c r="X29" i="1"/>
  <c r="Y29" i="1" s="1"/>
  <c r="X28" i="1"/>
  <c r="Y28" i="1" s="1"/>
  <c r="X27" i="1"/>
  <c r="Y27" i="1" s="1"/>
  <c r="X25" i="1"/>
  <c r="Y25" i="1" s="1"/>
  <c r="X24" i="1"/>
  <c r="Y24" i="1" s="1"/>
  <c r="X23" i="1"/>
  <c r="X22" i="1"/>
  <c r="Y22" i="1" s="1"/>
  <c r="X21" i="1"/>
  <c r="Y21" i="1" s="1"/>
  <c r="X19" i="1"/>
  <c r="Y19" i="1" s="1"/>
  <c r="X18" i="1"/>
  <c r="X16" i="1"/>
  <c r="Y16" i="1" s="1"/>
  <c r="X15" i="1"/>
  <c r="Y15" i="1" s="1"/>
  <c r="X14" i="1"/>
  <c r="X13" i="1"/>
  <c r="X12" i="1"/>
  <c r="Y12" i="1" s="1"/>
  <c r="X11" i="1"/>
  <c r="Y11" i="1" s="1"/>
  <c r="X10" i="1"/>
  <c r="Y10" i="1" s="1"/>
  <c r="X9" i="1"/>
  <c r="Y9" i="1" s="1"/>
  <c r="X8" i="1"/>
  <c r="Y8" i="1" s="1"/>
  <c r="X7" i="1"/>
  <c r="Y7" i="1" s="1"/>
  <c r="X5" i="1"/>
  <c r="Y5" i="1" s="1"/>
  <c r="X4" i="1"/>
  <c r="Y4" i="1" s="1"/>
  <c r="Y17" i="1"/>
  <c r="X173" i="1"/>
  <c r="Y173" i="1" s="1"/>
  <c r="X169" i="1"/>
  <c r="Y169" i="1" s="1"/>
  <c r="X162" i="1"/>
  <c r="Y162" i="1" s="1"/>
  <c r="Z167" i="1" s="1"/>
  <c r="AA167" i="1" s="1"/>
  <c r="X158" i="1"/>
  <c r="Y158" i="1" s="1"/>
  <c r="X155" i="1"/>
  <c r="Y155" i="1" s="1"/>
  <c r="X151" i="1"/>
  <c r="Y151" i="1" s="1"/>
  <c r="X148" i="1"/>
  <c r="Y148" i="1" s="1"/>
  <c r="X143" i="1"/>
  <c r="Y143" i="1" s="1"/>
  <c r="X139" i="1"/>
  <c r="Y139" i="1" s="1"/>
  <c r="X132" i="1"/>
  <c r="Y132" i="1" s="1"/>
  <c r="X128" i="1"/>
  <c r="Y128" i="1" s="1"/>
  <c r="X125" i="1"/>
  <c r="Y125" i="1" s="1"/>
  <c r="X122" i="1"/>
  <c r="Y122" i="1" s="1"/>
  <c r="X118" i="1"/>
  <c r="Y118" i="1" s="1"/>
  <c r="X112" i="1"/>
  <c r="Y112" i="1" s="1"/>
  <c r="Z114" i="1" s="1"/>
  <c r="X110" i="1"/>
  <c r="Y110" i="1" s="1"/>
  <c r="X87" i="1"/>
  <c r="Y87" i="1" s="1"/>
  <c r="X81" i="1"/>
  <c r="Y81" i="1" s="1"/>
  <c r="X78" i="1"/>
  <c r="Y78" i="1" s="1"/>
  <c r="X75" i="1"/>
  <c r="Y75" i="1" s="1"/>
  <c r="X72" i="1"/>
  <c r="Y72" i="1" s="1"/>
  <c r="X66" i="1"/>
  <c r="Y66" i="1" s="1"/>
  <c r="X63" i="1"/>
  <c r="Y63" i="1" s="1"/>
  <c r="X60" i="1"/>
  <c r="Y60" i="1" s="1"/>
  <c r="X56" i="1"/>
  <c r="Y56" i="1" s="1"/>
  <c r="X35" i="1"/>
  <c r="Y35" i="1" s="1"/>
  <c r="X26" i="1"/>
  <c r="Y26" i="1" s="1"/>
  <c r="X20" i="1"/>
  <c r="Y20" i="1" s="1"/>
  <c r="X17" i="1"/>
  <c r="X6" i="1"/>
  <c r="Y6" i="1" s="1"/>
  <c r="X3" i="1"/>
  <c r="Y3" i="1" s="1"/>
  <c r="G179" i="1"/>
  <c r="H179" i="1" s="1"/>
  <c r="Q179" i="1" s="1"/>
  <c r="R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2" i="1"/>
  <c r="H172" i="1" s="1"/>
  <c r="G171" i="1"/>
  <c r="H171" i="1" s="1"/>
  <c r="G170" i="1"/>
  <c r="H170" i="1" s="1"/>
  <c r="Q170" i="1" s="1"/>
  <c r="R170" i="1" s="1"/>
  <c r="G168" i="1"/>
  <c r="H168" i="1" s="1"/>
  <c r="G167" i="1"/>
  <c r="H167" i="1" s="1"/>
  <c r="G166" i="1"/>
  <c r="H166" i="1" s="1"/>
  <c r="Q166" i="1" s="1"/>
  <c r="R166" i="1" s="1"/>
  <c r="G165" i="1"/>
  <c r="H165" i="1" s="1"/>
  <c r="G164" i="1"/>
  <c r="H164" i="1" s="1"/>
  <c r="G163" i="1"/>
  <c r="H163" i="1" s="1"/>
  <c r="G161" i="1"/>
  <c r="H161" i="1" s="1"/>
  <c r="G160" i="1"/>
  <c r="H160" i="1" s="1"/>
  <c r="G159" i="1"/>
  <c r="H159" i="1" s="1"/>
  <c r="G157" i="1"/>
  <c r="H157" i="1" s="1"/>
  <c r="G156" i="1"/>
  <c r="H156" i="1" s="1"/>
  <c r="Q156" i="1" s="1"/>
  <c r="R156" i="1" s="1"/>
  <c r="G154" i="1"/>
  <c r="H154" i="1" s="1"/>
  <c r="Q154" i="1" s="1"/>
  <c r="R154" i="1" s="1"/>
  <c r="G153" i="1"/>
  <c r="H153" i="1" s="1"/>
  <c r="Q153" i="1" s="1"/>
  <c r="R153" i="1" s="1"/>
  <c r="G152" i="1"/>
  <c r="H152" i="1" s="1"/>
  <c r="G150" i="1"/>
  <c r="H150" i="1" s="1"/>
  <c r="G149" i="1"/>
  <c r="H149" i="1" s="1"/>
  <c r="Q149" i="1" s="1"/>
  <c r="R149" i="1" s="1"/>
  <c r="G147" i="1"/>
  <c r="H147" i="1" s="1"/>
  <c r="G146" i="1"/>
  <c r="H146" i="1" s="1"/>
  <c r="G145" i="1"/>
  <c r="H145" i="1" s="1"/>
  <c r="G144" i="1"/>
  <c r="H144" i="1" s="1"/>
  <c r="G142" i="1"/>
  <c r="H142" i="1" s="1"/>
  <c r="G141" i="1"/>
  <c r="H141" i="1" s="1"/>
  <c r="G140" i="1"/>
  <c r="H140" i="1" s="1"/>
  <c r="G138" i="1"/>
  <c r="H138" i="1" s="1"/>
  <c r="Q138" i="1" s="1"/>
  <c r="R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1" i="1"/>
  <c r="H131" i="1" s="1"/>
  <c r="Q131" i="1" s="1"/>
  <c r="R131" i="1" s="1"/>
  <c r="G130" i="1"/>
  <c r="H130" i="1" s="1"/>
  <c r="G129" i="1"/>
  <c r="H129" i="1" s="1"/>
  <c r="Q129" i="1" s="1"/>
  <c r="R129" i="1" s="1"/>
  <c r="G127" i="1"/>
  <c r="H127" i="1" s="1"/>
  <c r="G126" i="1"/>
  <c r="H126" i="1" s="1"/>
  <c r="G124" i="1"/>
  <c r="H124" i="1" s="1"/>
  <c r="G123" i="1"/>
  <c r="H123" i="1" s="1"/>
  <c r="G121" i="1"/>
  <c r="H121" i="1" s="1"/>
  <c r="Q121" i="1" s="1"/>
  <c r="R121" i="1" s="1"/>
  <c r="G120" i="1"/>
  <c r="H120" i="1" s="1"/>
  <c r="Q120" i="1" s="1"/>
  <c r="R120" i="1" s="1"/>
  <c r="G119" i="1"/>
  <c r="H119" i="1" s="1"/>
  <c r="Q119" i="1" s="1"/>
  <c r="R119" i="1" s="1"/>
  <c r="G117" i="1"/>
  <c r="H117" i="1" s="1"/>
  <c r="G116" i="1"/>
  <c r="H116" i="1" s="1"/>
  <c r="G115" i="1"/>
  <c r="H115" i="1" s="1"/>
  <c r="G114" i="1"/>
  <c r="H114" i="1" s="1"/>
  <c r="G113" i="1"/>
  <c r="H113" i="1" s="1"/>
  <c r="G111" i="1"/>
  <c r="H111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2" i="1"/>
  <c r="H102" i="1" s="1"/>
  <c r="G101" i="1"/>
  <c r="H101" i="1" s="1"/>
  <c r="J101" i="1" s="1"/>
  <c r="K101" i="1" s="1"/>
  <c r="G100" i="1"/>
  <c r="H100" i="1" s="1"/>
  <c r="G99" i="1"/>
  <c r="H99" i="1" s="1"/>
  <c r="G98" i="1"/>
  <c r="H98" i="1" s="1"/>
  <c r="G97" i="1"/>
  <c r="H97" i="1" s="1"/>
  <c r="G96" i="1"/>
  <c r="H96" i="1" s="1"/>
  <c r="G95" i="1"/>
  <c r="H95" i="1" s="1"/>
  <c r="G94" i="1"/>
  <c r="H94" i="1" s="1"/>
  <c r="G93" i="1"/>
  <c r="H93" i="1" s="1"/>
  <c r="G92" i="1"/>
  <c r="H92" i="1" s="1"/>
  <c r="G91" i="1"/>
  <c r="H91" i="1" s="1"/>
  <c r="G90" i="1"/>
  <c r="H90" i="1" s="1"/>
  <c r="G89" i="1"/>
  <c r="H89" i="1" s="1"/>
  <c r="G88" i="1"/>
  <c r="H88" i="1" s="1"/>
  <c r="G86" i="1"/>
  <c r="H86" i="1" s="1"/>
  <c r="G85" i="1"/>
  <c r="H85" i="1" s="1"/>
  <c r="G84" i="1"/>
  <c r="H84" i="1" s="1"/>
  <c r="G83" i="1"/>
  <c r="H83" i="1" s="1"/>
  <c r="G82" i="1"/>
  <c r="H82" i="1" s="1"/>
  <c r="Q82" i="1" s="1"/>
  <c r="R82" i="1" s="1"/>
  <c r="G80" i="1"/>
  <c r="H80" i="1" s="1"/>
  <c r="G79" i="1"/>
  <c r="H79" i="1" s="1"/>
  <c r="G77" i="1"/>
  <c r="H77" i="1" s="1"/>
  <c r="G76" i="1"/>
  <c r="H76" i="1" s="1"/>
  <c r="G74" i="1"/>
  <c r="H74" i="1" s="1"/>
  <c r="Q74" i="1" s="1"/>
  <c r="R74" i="1" s="1"/>
  <c r="G73" i="1"/>
  <c r="H73" i="1" s="1"/>
  <c r="Q73" i="1" s="1"/>
  <c r="R73" i="1" s="1"/>
  <c r="G71" i="1"/>
  <c r="H71" i="1" s="1"/>
  <c r="G70" i="1"/>
  <c r="H70" i="1" s="1"/>
  <c r="G69" i="1"/>
  <c r="H69" i="1" s="1"/>
  <c r="G68" i="1"/>
  <c r="H68" i="1" s="1"/>
  <c r="G67" i="1"/>
  <c r="H67" i="1" s="1"/>
  <c r="G65" i="1"/>
  <c r="H65" i="1" s="1"/>
  <c r="G64" i="1"/>
  <c r="H64" i="1" s="1"/>
  <c r="G62" i="1"/>
  <c r="H62" i="1" s="1"/>
  <c r="G61" i="1"/>
  <c r="H61" i="1" s="1"/>
  <c r="G59" i="1"/>
  <c r="H59" i="1" s="1"/>
  <c r="Q59" i="1" s="1"/>
  <c r="R59" i="1" s="1"/>
  <c r="G58" i="1"/>
  <c r="H58" i="1" s="1"/>
  <c r="G57" i="1"/>
  <c r="H57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Q48" i="1" s="1"/>
  <c r="R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Q42" i="1" s="1"/>
  <c r="R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5" i="1"/>
  <c r="H25" i="1" s="1"/>
  <c r="G24" i="1"/>
  <c r="H24" i="1" s="1"/>
  <c r="G23" i="1"/>
  <c r="H23" i="1" s="1"/>
  <c r="Q23" i="1" s="1"/>
  <c r="R23" i="1" s="1"/>
  <c r="G22" i="1"/>
  <c r="H22" i="1" s="1"/>
  <c r="G21" i="1"/>
  <c r="H21" i="1" s="1"/>
  <c r="G19" i="1"/>
  <c r="H19" i="1" s="1"/>
  <c r="G18" i="1"/>
  <c r="H18" i="1" s="1"/>
  <c r="Q18" i="1" s="1"/>
  <c r="R18" i="1" s="1"/>
  <c r="G16" i="1"/>
  <c r="H16" i="1" s="1"/>
  <c r="G15" i="1"/>
  <c r="H15" i="1" s="1"/>
  <c r="G14" i="1"/>
  <c r="H14" i="1" s="1"/>
  <c r="Q14" i="1" s="1"/>
  <c r="R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Q8" i="1" s="1"/>
  <c r="R8" i="1" s="1"/>
  <c r="G7" i="1"/>
  <c r="H7" i="1" s="1"/>
  <c r="G5" i="1"/>
  <c r="H5" i="1" s="1"/>
  <c r="Q5" i="1" s="1"/>
  <c r="R5" i="1" s="1"/>
  <c r="G4" i="1"/>
  <c r="H4" i="1" s="1"/>
  <c r="G173" i="1"/>
  <c r="H173" i="1" s="1"/>
  <c r="G169" i="1"/>
  <c r="H169" i="1" s="1"/>
  <c r="J171" i="1" s="1"/>
  <c r="K171" i="1" s="1"/>
  <c r="G162" i="1"/>
  <c r="H162" i="1" s="1"/>
  <c r="J165" i="1" s="1"/>
  <c r="K165" i="1" s="1"/>
  <c r="G158" i="1"/>
  <c r="H158" i="1" s="1"/>
  <c r="G155" i="1"/>
  <c r="H155" i="1" s="1"/>
  <c r="G151" i="1"/>
  <c r="H151" i="1" s="1"/>
  <c r="J154" i="1" s="1"/>
  <c r="G148" i="1"/>
  <c r="H148" i="1" s="1"/>
  <c r="J150" i="1" s="1"/>
  <c r="K150" i="1" s="1"/>
  <c r="G143" i="1"/>
  <c r="H143" i="1" s="1"/>
  <c r="J144" i="1" s="1"/>
  <c r="K144" i="1" s="1"/>
  <c r="G139" i="1"/>
  <c r="H139" i="1" s="1"/>
  <c r="G132" i="1"/>
  <c r="H132" i="1" s="1"/>
  <c r="J135" i="1" s="1"/>
  <c r="K135" i="1" s="1"/>
  <c r="G128" i="1"/>
  <c r="H128" i="1" s="1"/>
  <c r="J131" i="1" s="1"/>
  <c r="G125" i="1"/>
  <c r="H125" i="1" s="1"/>
  <c r="G122" i="1"/>
  <c r="H122" i="1" s="1"/>
  <c r="G118" i="1"/>
  <c r="H118" i="1" s="1"/>
  <c r="J119" i="1" s="1"/>
  <c r="G112" i="1"/>
  <c r="H112" i="1" s="1"/>
  <c r="G110" i="1"/>
  <c r="H110" i="1" s="1"/>
  <c r="G87" i="1"/>
  <c r="H87" i="1" s="1"/>
  <c r="G81" i="1"/>
  <c r="H81" i="1" s="1"/>
  <c r="J84" i="1" s="1"/>
  <c r="K84" i="1" s="1"/>
  <c r="G78" i="1"/>
  <c r="H78" i="1" s="1"/>
  <c r="G75" i="1"/>
  <c r="H75" i="1" s="1"/>
  <c r="G72" i="1"/>
  <c r="H72" i="1" s="1"/>
  <c r="G66" i="1"/>
  <c r="H66" i="1" s="1"/>
  <c r="J68" i="1" s="1"/>
  <c r="K68" i="1" s="1"/>
  <c r="G63" i="1"/>
  <c r="H63" i="1" s="1"/>
  <c r="G60" i="1"/>
  <c r="H60" i="1" s="1"/>
  <c r="G56" i="1"/>
  <c r="H56" i="1" s="1"/>
  <c r="G35" i="1"/>
  <c r="H35" i="1" s="1"/>
  <c r="J52" i="1" s="1"/>
  <c r="K52" i="1" s="1"/>
  <c r="G26" i="1"/>
  <c r="H26" i="1" s="1"/>
  <c r="J31" i="1" s="1"/>
  <c r="K31" i="1" s="1"/>
  <c r="G20" i="1"/>
  <c r="H20" i="1" s="1"/>
  <c r="G17" i="1"/>
  <c r="H17" i="1" s="1"/>
  <c r="G6" i="1"/>
  <c r="H6" i="1" s="1"/>
  <c r="G3" i="1"/>
  <c r="H3" i="1" s="1"/>
  <c r="Y34" i="1" l="1"/>
  <c r="AG34" i="1"/>
  <c r="AH34" i="1" s="1"/>
  <c r="Y119" i="1"/>
  <c r="AG119" i="1"/>
  <c r="AH119" i="1" s="1"/>
  <c r="Y120" i="1"/>
  <c r="AG120" i="1"/>
  <c r="AH120" i="1" s="1"/>
  <c r="Y18" i="1"/>
  <c r="AG18" i="1"/>
  <c r="AH18" i="1" s="1"/>
  <c r="Y121" i="1"/>
  <c r="AG121" i="1"/>
  <c r="AH121" i="1" s="1"/>
  <c r="Y174" i="1"/>
  <c r="AG174" i="1"/>
  <c r="AH174" i="1" s="1"/>
  <c r="Y123" i="1"/>
  <c r="AG123" i="1"/>
  <c r="AH123" i="1" s="1"/>
  <c r="J14" i="1"/>
  <c r="Y30" i="1"/>
  <c r="Z30" i="1" s="1"/>
  <c r="AG30" i="1"/>
  <c r="AH30" i="1" s="1"/>
  <c r="Y135" i="1"/>
  <c r="AG135" i="1"/>
  <c r="AH135" i="1" s="1"/>
  <c r="Y156" i="1"/>
  <c r="Z156" i="1" s="1"/>
  <c r="AG156" i="1"/>
  <c r="AH156" i="1" s="1"/>
  <c r="Y76" i="1"/>
  <c r="AG76" i="1"/>
  <c r="AH76" i="1" s="1"/>
  <c r="Y154" i="1"/>
  <c r="Z154" i="1" s="1"/>
  <c r="AG154" i="1"/>
  <c r="AH154" i="1" s="1"/>
  <c r="Y31" i="1"/>
  <c r="AG31" i="1"/>
  <c r="AH31" i="1" s="1"/>
  <c r="Y48" i="1"/>
  <c r="Z48" i="1" s="1"/>
  <c r="AG48" i="1"/>
  <c r="AH48" i="1" s="1"/>
  <c r="Y136" i="1"/>
  <c r="AG136" i="1"/>
  <c r="AH136" i="1" s="1"/>
  <c r="Y146" i="1"/>
  <c r="Z146" i="1" s="1"/>
  <c r="AG146" i="1"/>
  <c r="AH146" i="1" s="1"/>
  <c r="Y111" i="1"/>
  <c r="AG111" i="1"/>
  <c r="AH111" i="1" s="1"/>
  <c r="Y13" i="1"/>
  <c r="Z13" i="1" s="1"/>
  <c r="AG13" i="1"/>
  <c r="AH13" i="1" s="1"/>
  <c r="Y23" i="1"/>
  <c r="AG23" i="1"/>
  <c r="AH23" i="1" s="1"/>
  <c r="Y137" i="1"/>
  <c r="Z137" i="1" s="1"/>
  <c r="AG137" i="1"/>
  <c r="AH137" i="1" s="1"/>
  <c r="Y147" i="1"/>
  <c r="AG147" i="1"/>
  <c r="AH147" i="1" s="1"/>
  <c r="Y178" i="1"/>
  <c r="Z178" i="1" s="1"/>
  <c r="AG178" i="1"/>
  <c r="AH178" i="1" s="1"/>
  <c r="J77" i="1"/>
  <c r="K77" i="1" s="1"/>
  <c r="J80" i="1"/>
  <c r="K80" i="1" s="1"/>
  <c r="Z161" i="1"/>
  <c r="AA161" i="1" s="1"/>
  <c r="Y14" i="1"/>
  <c r="AG14" i="1"/>
  <c r="AH14" i="1" s="1"/>
  <c r="Y138" i="1"/>
  <c r="AG138" i="1"/>
  <c r="AH138" i="1" s="1"/>
  <c r="Y149" i="1"/>
  <c r="AG149" i="1"/>
  <c r="AH149" i="1" s="1"/>
  <c r="J115" i="1"/>
  <c r="K115" i="1" s="1"/>
  <c r="Z127" i="1"/>
  <c r="AA127" i="1" s="1"/>
  <c r="Z126" i="1"/>
  <c r="AA126" i="1" s="1"/>
  <c r="Z111" i="1"/>
  <c r="Z24" i="1"/>
  <c r="AA24" i="1" s="1"/>
  <c r="Z25" i="1"/>
  <c r="AA25" i="1" s="1"/>
  <c r="Z23" i="1"/>
  <c r="Z22" i="1"/>
  <c r="AA22" i="1" s="1"/>
  <c r="Z21" i="1"/>
  <c r="AA21" i="1" s="1"/>
  <c r="Z61" i="1"/>
  <c r="Z62" i="1"/>
  <c r="Z76" i="1"/>
  <c r="Z77" i="1"/>
  <c r="AA77" i="1" s="1"/>
  <c r="Z147" i="1"/>
  <c r="Z145" i="1"/>
  <c r="AA145" i="1" s="1"/>
  <c r="Z144" i="1"/>
  <c r="AA144" i="1" s="1"/>
  <c r="Z5" i="1"/>
  <c r="AA5" i="1" s="1"/>
  <c r="Z4" i="1"/>
  <c r="AA4" i="1" s="1"/>
  <c r="Z33" i="1"/>
  <c r="AA33" i="1" s="1"/>
  <c r="Z29" i="1"/>
  <c r="AA29" i="1" s="1"/>
  <c r="Z31" i="1"/>
  <c r="Z34" i="1"/>
  <c r="Z28" i="1"/>
  <c r="AA28" i="1" s="1"/>
  <c r="Z32" i="1"/>
  <c r="AA32" i="1" s="1"/>
  <c r="Z27" i="1"/>
  <c r="AA27" i="1" s="1"/>
  <c r="Z65" i="1"/>
  <c r="AA65" i="1" s="1"/>
  <c r="Z64" i="1"/>
  <c r="AA64" i="1" s="1"/>
  <c r="Z80" i="1"/>
  <c r="AA80" i="1" s="1"/>
  <c r="Z79" i="1"/>
  <c r="AA79" i="1" s="1"/>
  <c r="Z14" i="1"/>
  <c r="Z10" i="1"/>
  <c r="AA10" i="1" s="1"/>
  <c r="Z12" i="1"/>
  <c r="AA12" i="1" s="1"/>
  <c r="Z7" i="1"/>
  <c r="AA7" i="1" s="1"/>
  <c r="Z16" i="1"/>
  <c r="AA16" i="1" s="1"/>
  <c r="Z11" i="1"/>
  <c r="AA11" i="1" s="1"/>
  <c r="Z15" i="1"/>
  <c r="AA15" i="1" s="1"/>
  <c r="Z9" i="1"/>
  <c r="AA9" i="1" s="1"/>
  <c r="Z8" i="1"/>
  <c r="AA8" i="1" s="1"/>
  <c r="Z54" i="1"/>
  <c r="AA54" i="1" s="1"/>
  <c r="Z50" i="1"/>
  <c r="AA50" i="1" s="1"/>
  <c r="Z46" i="1"/>
  <c r="AA46" i="1" s="1"/>
  <c r="Z42" i="1"/>
  <c r="AA42" i="1" s="1"/>
  <c r="Z38" i="1"/>
  <c r="AA38" i="1" s="1"/>
  <c r="Z53" i="1"/>
  <c r="AA53" i="1" s="1"/>
  <c r="Z43" i="1"/>
  <c r="AA43" i="1" s="1"/>
  <c r="Z37" i="1"/>
  <c r="AA37" i="1" s="1"/>
  <c r="Z52" i="1"/>
  <c r="AA52" i="1" s="1"/>
  <c r="Z47" i="1"/>
  <c r="AA47" i="1" s="1"/>
  <c r="Z41" i="1"/>
  <c r="AA41" i="1" s="1"/>
  <c r="Z36" i="1"/>
  <c r="AA36" i="1" s="1"/>
  <c r="Z51" i="1"/>
  <c r="AA51" i="1" s="1"/>
  <c r="Z45" i="1"/>
  <c r="AA45" i="1" s="1"/>
  <c r="Z40" i="1"/>
  <c r="AA40" i="1" s="1"/>
  <c r="Z44" i="1"/>
  <c r="AA44" i="1" s="1"/>
  <c r="Z39" i="1"/>
  <c r="AA39" i="1" s="1"/>
  <c r="Z55" i="1"/>
  <c r="AA55" i="1" s="1"/>
  <c r="Z49" i="1"/>
  <c r="AA49" i="1" s="1"/>
  <c r="Z70" i="1"/>
  <c r="AA70" i="1" s="1"/>
  <c r="Z68" i="1"/>
  <c r="AA68" i="1" s="1"/>
  <c r="Z67" i="1"/>
  <c r="AA67" i="1" s="1"/>
  <c r="Z71" i="1"/>
  <c r="AA71" i="1" s="1"/>
  <c r="Z69" i="1"/>
  <c r="AA69" i="1" s="1"/>
  <c r="Z86" i="1"/>
  <c r="AA86" i="1" s="1"/>
  <c r="Z82" i="1"/>
  <c r="AA82" i="1" s="1"/>
  <c r="Z83" i="1"/>
  <c r="AA83" i="1" s="1"/>
  <c r="Z85" i="1"/>
  <c r="AA85" i="1" s="1"/>
  <c r="Z84" i="1"/>
  <c r="AA84" i="1" s="1"/>
  <c r="J49" i="1"/>
  <c r="K49" i="1" s="1"/>
  <c r="Z121" i="1"/>
  <c r="Z120" i="1"/>
  <c r="Z133" i="1"/>
  <c r="AA133" i="1" s="1"/>
  <c r="Z138" i="1"/>
  <c r="Z136" i="1"/>
  <c r="Z135" i="1"/>
  <c r="Z153" i="1"/>
  <c r="AA153" i="1" s="1"/>
  <c r="Z152" i="1"/>
  <c r="AA152" i="1" s="1"/>
  <c r="Z172" i="1"/>
  <c r="AA172" i="1" s="1"/>
  <c r="Z171" i="1"/>
  <c r="AA171" i="1" s="1"/>
  <c r="Z170" i="1"/>
  <c r="AA170" i="1" s="1"/>
  <c r="Z19" i="1"/>
  <c r="AA19" i="1" s="1"/>
  <c r="Z18" i="1"/>
  <c r="Z59" i="1"/>
  <c r="AA59" i="1" s="1"/>
  <c r="Z58" i="1"/>
  <c r="AA58" i="1" s="1"/>
  <c r="Z57" i="1"/>
  <c r="AA57" i="1" s="1"/>
  <c r="Z74" i="1"/>
  <c r="AA74" i="1" s="1"/>
  <c r="Z73" i="1"/>
  <c r="AA73" i="1" s="1"/>
  <c r="Z107" i="1"/>
  <c r="AA107" i="1" s="1"/>
  <c r="Z103" i="1"/>
  <c r="AA103" i="1" s="1"/>
  <c r="Z99" i="1"/>
  <c r="AA99" i="1" s="1"/>
  <c r="Z95" i="1"/>
  <c r="AA95" i="1" s="1"/>
  <c r="Z91" i="1"/>
  <c r="AA91" i="1" s="1"/>
  <c r="Z105" i="1"/>
  <c r="AA105" i="1" s="1"/>
  <c r="Z100" i="1"/>
  <c r="AA100" i="1" s="1"/>
  <c r="Z94" i="1"/>
  <c r="AA94" i="1" s="1"/>
  <c r="Z89" i="1"/>
  <c r="AA89" i="1" s="1"/>
  <c r="Z109" i="1"/>
  <c r="AA109" i="1" s="1"/>
  <c r="Z104" i="1"/>
  <c r="AA104" i="1" s="1"/>
  <c r="Z98" i="1"/>
  <c r="AA98" i="1" s="1"/>
  <c r="Z93" i="1"/>
  <c r="AA93" i="1" s="1"/>
  <c r="Z88" i="1"/>
  <c r="AA88" i="1" s="1"/>
  <c r="Z108" i="1"/>
  <c r="AA108" i="1" s="1"/>
  <c r="Z102" i="1"/>
  <c r="AA102" i="1" s="1"/>
  <c r="Z97" i="1"/>
  <c r="AA97" i="1" s="1"/>
  <c r="Z92" i="1"/>
  <c r="AA92" i="1" s="1"/>
  <c r="Z142" i="1"/>
  <c r="AA142" i="1" s="1"/>
  <c r="Z141" i="1"/>
  <c r="AA141" i="1" s="1"/>
  <c r="J62" i="1"/>
  <c r="J111" i="1"/>
  <c r="K111" i="1" s="1"/>
  <c r="J127" i="1"/>
  <c r="K127" i="1" s="1"/>
  <c r="J159" i="1"/>
  <c r="J11" i="1"/>
  <c r="K11" i="1" s="1"/>
  <c r="J37" i="1"/>
  <c r="K37" i="1" s="1"/>
  <c r="J53" i="1"/>
  <c r="K53" i="1" s="1"/>
  <c r="J120" i="1"/>
  <c r="J166" i="1"/>
  <c r="Z106" i="1"/>
  <c r="AA106" i="1" s="1"/>
  <c r="Z134" i="1"/>
  <c r="AA134" i="1" s="1"/>
  <c r="J5" i="1"/>
  <c r="J65" i="1"/>
  <c r="K65" i="1" s="1"/>
  <c r="J41" i="1"/>
  <c r="K41" i="1" s="1"/>
  <c r="J69" i="1"/>
  <c r="K69" i="1" s="1"/>
  <c r="J130" i="1"/>
  <c r="K130" i="1" s="1"/>
  <c r="J172" i="1"/>
  <c r="K172" i="1" s="1"/>
  <c r="Z159" i="1"/>
  <c r="AA159" i="1" s="1"/>
  <c r="Z160" i="1"/>
  <c r="AA160" i="1" s="1"/>
  <c r="Z124" i="1"/>
  <c r="AA124" i="1" s="1"/>
  <c r="Z123" i="1"/>
  <c r="Z157" i="1"/>
  <c r="AA157" i="1" s="1"/>
  <c r="Z90" i="1"/>
  <c r="AA90" i="1" s="1"/>
  <c r="Z140" i="1"/>
  <c r="AA140" i="1" s="1"/>
  <c r="J15" i="1"/>
  <c r="K15" i="1" s="1"/>
  <c r="J45" i="1"/>
  <c r="K45" i="1" s="1"/>
  <c r="J85" i="1"/>
  <c r="K85" i="1" s="1"/>
  <c r="J136" i="1"/>
  <c r="K136" i="1" s="1"/>
  <c r="Z117" i="1"/>
  <c r="Z113" i="1"/>
  <c r="Z116" i="1"/>
  <c r="Z115" i="1"/>
  <c r="Z131" i="1"/>
  <c r="AA131" i="1" s="1"/>
  <c r="Z130" i="1"/>
  <c r="AA130" i="1" s="1"/>
  <c r="Z129" i="1"/>
  <c r="AA129" i="1" s="1"/>
  <c r="Z150" i="1"/>
  <c r="AA150" i="1" s="1"/>
  <c r="Z149" i="1"/>
  <c r="Z168" i="1"/>
  <c r="AA168" i="1" s="1"/>
  <c r="Z164" i="1"/>
  <c r="AA164" i="1" s="1"/>
  <c r="Z166" i="1"/>
  <c r="AA166" i="1" s="1"/>
  <c r="Z165" i="1"/>
  <c r="AA165" i="1" s="1"/>
  <c r="Z163" i="1"/>
  <c r="AA163" i="1" s="1"/>
  <c r="Z174" i="1"/>
  <c r="Z179" i="1"/>
  <c r="AA179" i="1" s="1"/>
  <c r="Z177" i="1"/>
  <c r="AA177" i="1" s="1"/>
  <c r="Z176" i="1"/>
  <c r="AA176" i="1" s="1"/>
  <c r="Z96" i="1"/>
  <c r="AA96" i="1" s="1"/>
  <c r="Z119" i="1"/>
  <c r="Z175" i="1"/>
  <c r="AA175" i="1" s="1"/>
  <c r="J61" i="1"/>
  <c r="J18" i="1"/>
  <c r="J19" i="1"/>
  <c r="K19" i="1" s="1"/>
  <c r="J58" i="1"/>
  <c r="K58" i="1" s="1"/>
  <c r="J57" i="1"/>
  <c r="K57" i="1" s="1"/>
  <c r="J59" i="1"/>
  <c r="J74" i="1"/>
  <c r="J73" i="1"/>
  <c r="J106" i="1"/>
  <c r="K106" i="1" s="1"/>
  <c r="J102" i="1"/>
  <c r="K102" i="1" s="1"/>
  <c r="J98" i="1"/>
  <c r="K98" i="1" s="1"/>
  <c r="J94" i="1"/>
  <c r="K94" i="1" s="1"/>
  <c r="J90" i="1"/>
  <c r="K90" i="1" s="1"/>
  <c r="J88" i="1"/>
  <c r="K88" i="1" s="1"/>
  <c r="J109" i="1"/>
  <c r="K109" i="1" s="1"/>
  <c r="J105" i="1"/>
  <c r="K105" i="1" s="1"/>
  <c r="J97" i="1"/>
  <c r="K97" i="1" s="1"/>
  <c r="J93" i="1"/>
  <c r="K93" i="1" s="1"/>
  <c r="J89" i="1"/>
  <c r="K89" i="1" s="1"/>
  <c r="J108" i="1"/>
  <c r="K108" i="1" s="1"/>
  <c r="J104" i="1"/>
  <c r="K104" i="1" s="1"/>
  <c r="J100" i="1"/>
  <c r="K100" i="1" s="1"/>
  <c r="J96" i="1"/>
  <c r="K96" i="1" s="1"/>
  <c r="J92" i="1"/>
  <c r="K92" i="1" s="1"/>
  <c r="J107" i="1"/>
  <c r="K107" i="1" s="1"/>
  <c r="J103" i="1"/>
  <c r="K103" i="1" s="1"/>
  <c r="J99" i="1"/>
  <c r="K99" i="1" s="1"/>
  <c r="J95" i="1"/>
  <c r="K95" i="1" s="1"/>
  <c r="J91" i="1"/>
  <c r="K91" i="1" s="1"/>
  <c r="J123" i="1"/>
  <c r="K123" i="1" s="1"/>
  <c r="J124" i="1"/>
  <c r="K124" i="1" s="1"/>
  <c r="J141" i="1"/>
  <c r="K141" i="1" s="1"/>
  <c r="J140" i="1"/>
  <c r="K140" i="1" s="1"/>
  <c r="J142" i="1"/>
  <c r="K142" i="1" s="1"/>
  <c r="J157" i="1"/>
  <c r="K157" i="1" s="1"/>
  <c r="J156" i="1"/>
  <c r="J177" i="1"/>
  <c r="K177" i="1" s="1"/>
  <c r="J174" i="1"/>
  <c r="K174" i="1" s="1"/>
  <c r="J176" i="1"/>
  <c r="K176" i="1" s="1"/>
  <c r="J179" i="1"/>
  <c r="J175" i="1"/>
  <c r="K175" i="1" s="1"/>
  <c r="J178" i="1"/>
  <c r="K178" i="1" s="1"/>
  <c r="J76" i="1"/>
  <c r="K76" i="1" s="1"/>
  <c r="J147" i="1"/>
  <c r="K147" i="1" s="1"/>
  <c r="J146" i="1"/>
  <c r="K146" i="1" s="1"/>
  <c r="J145" i="1"/>
  <c r="K145" i="1" s="1"/>
  <c r="J24" i="1"/>
  <c r="K24" i="1" s="1"/>
  <c r="J22" i="1"/>
  <c r="K22" i="1" s="1"/>
  <c r="J23" i="1"/>
  <c r="J25" i="1"/>
  <c r="K25" i="1" s="1"/>
  <c r="J160" i="1"/>
  <c r="K160" i="1" s="1"/>
  <c r="J161" i="1"/>
  <c r="J4" i="1"/>
  <c r="K4" i="1" s="1"/>
  <c r="J34" i="1"/>
  <c r="K34" i="1" s="1"/>
  <c r="J149" i="1"/>
  <c r="J21" i="1"/>
  <c r="K21" i="1" s="1"/>
  <c r="J126" i="1"/>
  <c r="K126" i="1" s="1"/>
  <c r="J27" i="1"/>
  <c r="K27" i="1" s="1"/>
  <c r="J64" i="1"/>
  <c r="K64" i="1" s="1"/>
  <c r="J79" i="1"/>
  <c r="K79" i="1" s="1"/>
  <c r="J113" i="1"/>
  <c r="K113" i="1" s="1"/>
  <c r="J129" i="1"/>
  <c r="J163" i="1"/>
  <c r="K163" i="1" s="1"/>
  <c r="J8" i="1"/>
  <c r="J12" i="1"/>
  <c r="K12" i="1" s="1"/>
  <c r="J16" i="1"/>
  <c r="K16" i="1" s="1"/>
  <c r="J28" i="1"/>
  <c r="K28" i="1" s="1"/>
  <c r="J32" i="1"/>
  <c r="K32" i="1" s="1"/>
  <c r="J38" i="1"/>
  <c r="K38" i="1" s="1"/>
  <c r="J42" i="1"/>
  <c r="J46" i="1"/>
  <c r="K46" i="1" s="1"/>
  <c r="J50" i="1"/>
  <c r="K50" i="1" s="1"/>
  <c r="J54" i="1"/>
  <c r="K54" i="1" s="1"/>
  <c r="J70" i="1"/>
  <c r="K70" i="1" s="1"/>
  <c r="J86" i="1"/>
  <c r="K86" i="1" s="1"/>
  <c r="J116" i="1"/>
  <c r="K116" i="1" s="1"/>
  <c r="J121" i="1"/>
  <c r="J137" i="1"/>
  <c r="K137" i="1" s="1"/>
  <c r="J153" i="1"/>
  <c r="J167" i="1"/>
  <c r="K167" i="1" s="1"/>
  <c r="J7" i="1"/>
  <c r="K7" i="1" s="1"/>
  <c r="J36" i="1"/>
  <c r="K36" i="1" s="1"/>
  <c r="J67" i="1"/>
  <c r="K67" i="1" s="1"/>
  <c r="J82" i="1"/>
  <c r="J133" i="1"/>
  <c r="K133" i="1" s="1"/>
  <c r="J152" i="1"/>
  <c r="K152" i="1" s="1"/>
  <c r="J170" i="1"/>
  <c r="J9" i="1"/>
  <c r="K9" i="1" s="1"/>
  <c r="J13" i="1"/>
  <c r="K13" i="1" s="1"/>
  <c r="J29" i="1"/>
  <c r="K29" i="1" s="1"/>
  <c r="J33" i="1"/>
  <c r="K33" i="1" s="1"/>
  <c r="J39" i="1"/>
  <c r="K39" i="1" s="1"/>
  <c r="J43" i="1"/>
  <c r="K43" i="1" s="1"/>
  <c r="J47" i="1"/>
  <c r="K47" i="1" s="1"/>
  <c r="J51" i="1"/>
  <c r="K51" i="1" s="1"/>
  <c r="J55" i="1"/>
  <c r="K55" i="1" s="1"/>
  <c r="J71" i="1"/>
  <c r="K71" i="1" s="1"/>
  <c r="J83" i="1"/>
  <c r="K83" i="1" s="1"/>
  <c r="J117" i="1"/>
  <c r="K117" i="1" s="1"/>
  <c r="J134" i="1"/>
  <c r="K134" i="1" s="1"/>
  <c r="J138" i="1"/>
  <c r="J164" i="1"/>
  <c r="K164" i="1" s="1"/>
  <c r="J168" i="1"/>
  <c r="K168" i="1" s="1"/>
  <c r="J10" i="1"/>
  <c r="K10" i="1" s="1"/>
  <c r="J30" i="1"/>
  <c r="K30" i="1" s="1"/>
  <c r="J40" i="1"/>
  <c r="K40" i="1" s="1"/>
  <c r="J44" i="1"/>
  <c r="K44" i="1" s="1"/>
  <c r="J48" i="1"/>
  <c r="J114" i="1"/>
  <c r="K114" i="1" s="1"/>
</calcChain>
</file>

<file path=xl/sharedStrings.xml><?xml version="1.0" encoding="utf-8"?>
<sst xmlns="http://schemas.openxmlformats.org/spreadsheetml/2006/main" count="340" uniqueCount="213">
  <si>
    <t>LEA's that did not meet exception</t>
  </si>
  <si>
    <t>High Poverty Schools Identified</t>
  </si>
  <si>
    <t>Fiscal Equity</t>
  </si>
  <si>
    <t>Per Pupil Funding Per HPS (FY21)</t>
  </si>
  <si>
    <t>Per Pupil Funding Per HPS (FY22)</t>
  </si>
  <si>
    <t>Per Pupil Funding in Aggregate (FY21)</t>
  </si>
  <si>
    <t>Per Pupil Funding in Aggregate (FY22)</t>
  </si>
  <si>
    <t>Staff Per Pupil Per HPS (FY21)</t>
  </si>
  <si>
    <t>Staff Per Pupil Per HPS (FY22)</t>
  </si>
  <si>
    <t>Abbeville</t>
  </si>
  <si>
    <t>Aiken</t>
  </si>
  <si>
    <t>Anderson 4</t>
  </si>
  <si>
    <t>Beufort</t>
  </si>
  <si>
    <t>Charleston</t>
  </si>
  <si>
    <t>Chester</t>
  </si>
  <si>
    <t>Clarendon 4</t>
  </si>
  <si>
    <t>Colleton</t>
  </si>
  <si>
    <t>Darlington</t>
  </si>
  <si>
    <t>Dillon 4</t>
  </si>
  <si>
    <t>Fairfield</t>
  </si>
  <si>
    <t>Florence 3</t>
  </si>
  <si>
    <t>Georgetown</t>
  </si>
  <si>
    <t>Greenville</t>
  </si>
  <si>
    <t>Jasper</t>
  </si>
  <si>
    <t>Lancaster</t>
  </si>
  <si>
    <t>Laurens 55</t>
  </si>
  <si>
    <t>Laurens 56</t>
  </si>
  <si>
    <t>Lee</t>
  </si>
  <si>
    <t>Lexington 2</t>
  </si>
  <si>
    <t>Lex-Rich 5</t>
  </si>
  <si>
    <t>Marion</t>
  </si>
  <si>
    <t>Oconee</t>
  </si>
  <si>
    <t>Saluda</t>
  </si>
  <si>
    <t>Spartanburg 5</t>
  </si>
  <si>
    <t>Sumter</t>
  </si>
  <si>
    <t>Williamsburg</t>
  </si>
  <si>
    <t>John C Calhoun Elementary School</t>
  </si>
  <si>
    <t>Long Cane Primary School</t>
  </si>
  <si>
    <t>North Aiken Elementary</t>
  </si>
  <si>
    <t>Ridge Spring-Monetta Elementary</t>
  </si>
  <si>
    <t>Oakwood-Windsor Elementary</t>
  </si>
  <si>
    <t>Ridge Spring-Monetta Middle</t>
  </si>
  <si>
    <t>Clearwater Elementary</t>
  </si>
  <si>
    <t>Cyril B. Busbee Elementary</t>
  </si>
  <si>
    <t>Ridge Spring-Monetta High</t>
  </si>
  <si>
    <t>J. D. Lever Elementary</t>
  </si>
  <si>
    <t>Schofield Middle</t>
  </si>
  <si>
    <t>Greendale Elementary</t>
  </si>
  <si>
    <t>Pendleton Elementary School</t>
  </si>
  <si>
    <t>Townville Elementary School</t>
  </si>
  <si>
    <t>Anderson 5</t>
  </si>
  <si>
    <t>NEVITT FOREST ELEMENTARY</t>
  </si>
  <si>
    <t>HOMELAND PARK PRIMARY</t>
  </si>
  <si>
    <t>VARENNES ELEMENTARY</t>
  </si>
  <si>
    <t>NEW PROSPECT ELEMENTARY</t>
  </si>
  <si>
    <t>WHITEHALL ELEMENTARY</t>
  </si>
  <si>
    <t>ST HELENA ELEMENTARY</t>
  </si>
  <si>
    <t>WHALE BRANCH ELEMENTARY</t>
  </si>
  <si>
    <t>WHALE BRANCH MIDDLE</t>
  </si>
  <si>
    <t>PORT ROYAL ELEMENTARY</t>
  </si>
  <si>
    <t>SHANKLIN ELEMENTARY</t>
  </si>
  <si>
    <t>ROBERT SMALLS INTL ACADEMY</t>
  </si>
  <si>
    <t>BEAUFORT ELEMENTARY</t>
  </si>
  <si>
    <t>LADY'S ISLAND ELEMENTARY</t>
  </si>
  <si>
    <t>Greg Mathis Charter High</t>
  </si>
  <si>
    <t>Simmons Pinckney Middle</t>
  </si>
  <si>
    <t>Sanders Clyde Elementary</t>
  </si>
  <si>
    <t>Mitchell Elementary</t>
  </si>
  <si>
    <t>Mary Ford Early Learning Center</t>
  </si>
  <si>
    <t>Chicora Elementary</t>
  </si>
  <si>
    <t>Minnie Hughes Elementary</t>
  </si>
  <si>
    <t>Charleston Progressive Academy</t>
  </si>
  <si>
    <t>Morningside Middle</t>
  </si>
  <si>
    <t>St James Santee Elementary</t>
  </si>
  <si>
    <t>Burke High</t>
  </si>
  <si>
    <t>North Charleston High</t>
  </si>
  <si>
    <t>Meeting Street Elementary</t>
  </si>
  <si>
    <t>Pattisons Academy for Comp Ed</t>
  </si>
  <si>
    <t>North Charleston Elementary</t>
  </si>
  <si>
    <t>Baptist Hill High</t>
  </si>
  <si>
    <t>Jane Edwards Elementary</t>
  </si>
  <si>
    <t>Stono Park Elementary</t>
  </si>
  <si>
    <t>Military Magnet Academy</t>
  </si>
  <si>
    <t>E.B. Ellington Elementary</t>
  </si>
  <si>
    <t>Chester Park School of Inquiry</t>
  </si>
  <si>
    <t>Chester Middle School</t>
  </si>
  <si>
    <t>Chester Park School of Literacy Thru Tech</t>
  </si>
  <si>
    <t xml:space="preserve">Scotts Branch Middle </t>
  </si>
  <si>
    <t>Rose Wilder Elementary</t>
  </si>
  <si>
    <t>HENDERSONVILLE ELEMENTARY</t>
  </si>
  <si>
    <t>Pate Elementary</t>
  </si>
  <si>
    <t>Thornwell School for the Arts</t>
  </si>
  <si>
    <t>J.L. Cain Elementary</t>
  </si>
  <si>
    <t>Bay Road Elementary</t>
  </si>
  <si>
    <t>South Elementary School</t>
  </si>
  <si>
    <t>Stewart Heights Elementary School</t>
  </si>
  <si>
    <t>Fairfield Elementary</t>
  </si>
  <si>
    <t>Fairfield Middle</t>
  </si>
  <si>
    <t xml:space="preserve">Plantersville Elementary School </t>
  </si>
  <si>
    <t xml:space="preserve">Brown's Ferry Elementary School </t>
  </si>
  <si>
    <t xml:space="preserve">Sampit Elementary School </t>
  </si>
  <si>
    <t xml:space="preserve">McDonald Elementary School </t>
  </si>
  <si>
    <t xml:space="preserve">Rosemary Middle School </t>
  </si>
  <si>
    <t>Carolina Academy</t>
  </si>
  <si>
    <t>Tanglewood MS</t>
  </si>
  <si>
    <t>Alexander ES</t>
  </si>
  <si>
    <t>Thomas E. Kerns ES</t>
  </si>
  <si>
    <t>Grove ES</t>
  </si>
  <si>
    <t>Hollis Academy</t>
  </si>
  <si>
    <t>Berea ES</t>
  </si>
  <si>
    <t>Welcome ES</t>
  </si>
  <si>
    <t>Lakeview MS</t>
  </si>
  <si>
    <t>Washington Center</t>
  </si>
  <si>
    <t>Sue Cleveland ES</t>
  </si>
  <si>
    <t>Westcliffe ES</t>
  </si>
  <si>
    <t>Berea MS</t>
  </si>
  <si>
    <t>Cherrydale ES</t>
  </si>
  <si>
    <t>Berea HS</t>
  </si>
  <si>
    <t>Armstrong ES</t>
  </si>
  <si>
    <t>Southside HS</t>
  </si>
  <si>
    <t>Monaview ES</t>
  </si>
  <si>
    <t>East North Street Academy</t>
  </si>
  <si>
    <t>Robert E. Cashion ES</t>
  </si>
  <si>
    <t>Slater-Marietta ES</t>
  </si>
  <si>
    <t>Duncan Chapel ES</t>
  </si>
  <si>
    <t>Ridgeland Elementary</t>
  </si>
  <si>
    <t>Brooklyn Springs Elementary</t>
  </si>
  <si>
    <t>Clinton Elementary</t>
  </si>
  <si>
    <t>Erwin Elementary</t>
  </si>
  <si>
    <t>South Middle</t>
  </si>
  <si>
    <t>A. R. Rucker Middle</t>
  </si>
  <si>
    <t>Ford Elementary School</t>
  </si>
  <si>
    <t>Sanders Middle School</t>
  </si>
  <si>
    <t>Waterloo Elementary School</t>
  </si>
  <si>
    <t>Eastside Elementary School</t>
  </si>
  <si>
    <t>Joanna-Woodson Elementary School</t>
  </si>
  <si>
    <t>Dennis Elementary</t>
  </si>
  <si>
    <t xml:space="preserve">Lower Lee Elementary </t>
  </si>
  <si>
    <t>Cayce Elementary</t>
  </si>
  <si>
    <t>Congaree Elementary</t>
  </si>
  <si>
    <t>Herbert A. Wood Elementary</t>
  </si>
  <si>
    <t>Seven Oaks Elementary School</t>
  </si>
  <si>
    <t>Harbison West Elementary School</t>
  </si>
  <si>
    <t>Leaphart Elementary School</t>
  </si>
  <si>
    <t>Irmo High School</t>
  </si>
  <si>
    <t>H. E.  Corley Elementary School</t>
  </si>
  <si>
    <t>Dutch Fork Elementary School</t>
  </si>
  <si>
    <t>Marion High School</t>
  </si>
  <si>
    <t>Creek Bridge Stem Academy</t>
  </si>
  <si>
    <t>Marion Intermediate School</t>
  </si>
  <si>
    <t>Blue Ridge Elementary</t>
  </si>
  <si>
    <t>Orchard Park Elementary</t>
  </si>
  <si>
    <t>James M Brown Elementary</t>
  </si>
  <si>
    <t>Tamassee-Salem Elementary</t>
  </si>
  <si>
    <t>Saluda Primary</t>
  </si>
  <si>
    <t>Saluda Elementary</t>
  </si>
  <si>
    <t>Spartanburg 1</t>
  </si>
  <si>
    <t>Inman Elementary</t>
  </si>
  <si>
    <t>O.P. Earle Elementary</t>
  </si>
  <si>
    <t>Holly Springs-Motlow Elementary</t>
  </si>
  <si>
    <t>Spartanburg 3</t>
  </si>
  <si>
    <t>Cowpens Elementary</t>
  </si>
  <si>
    <t>Pacolet Elementary</t>
  </si>
  <si>
    <t>Duncan Elementary</t>
  </si>
  <si>
    <t>Wellford Academy of Sci &amp; Tech</t>
  </si>
  <si>
    <t>D R Hill Middle</t>
  </si>
  <si>
    <t>Crosswell Elementary</t>
  </si>
  <si>
    <t>Lemira Elementary</t>
  </si>
  <si>
    <t>Chestnut Oaks Middle</t>
  </si>
  <si>
    <t>RE Davis College Preparatory Academy</t>
  </si>
  <si>
    <t>Willow Drive Elementary</t>
  </si>
  <si>
    <t>Rafting Creek Elementary</t>
  </si>
  <si>
    <t>Kenneth Gardner Elementary School</t>
  </si>
  <si>
    <t>Hemingway Middle School</t>
  </si>
  <si>
    <t xml:space="preserve">Kingstree High School </t>
  </si>
  <si>
    <t>Calhoun Falls Charter School</t>
  </si>
  <si>
    <t>Clear Dot Charter School</t>
  </si>
  <si>
    <t>Royal Live Oaks Academy</t>
  </si>
  <si>
    <t>Summit Classical Academy</t>
  </si>
  <si>
    <t>Midlands STEM Institute</t>
  </si>
  <si>
    <t>Odyssey Online Learning</t>
  </si>
  <si>
    <t>Staff Per Pupil in Aggregate (FY21)</t>
  </si>
  <si>
    <t>Staff Per Pupil in Aggregate (FY22)</t>
  </si>
  <si>
    <t>BELLS ELEMENTARY</t>
  </si>
  <si>
    <t>Rosenwald Elementary/Middle</t>
  </si>
  <si>
    <t>MAIN STREET ELEMENTARY</t>
  </si>
  <si>
    <t>LAKE CITY EARLY CHILDHOOD</t>
  </si>
  <si>
    <t>Charter Institute at Erskine</t>
  </si>
  <si>
    <t>Difference</t>
  </si>
  <si>
    <t>Reduction</t>
  </si>
  <si>
    <t>State and Local Reduction</t>
  </si>
  <si>
    <t>Fiscal Equity - District Wide Test</t>
  </si>
  <si>
    <t>Staffing Equity - District Wide Test</t>
  </si>
  <si>
    <t>Fiscal Equity - Grade Span Test</t>
  </si>
  <si>
    <t>Staffing Equity</t>
  </si>
  <si>
    <t>Staffing Equity - Grade Span Test</t>
  </si>
  <si>
    <t xml:space="preserve">State and Local Per Pupil Amount Per Grade Span - FY21 </t>
  </si>
  <si>
    <t>State and Local Per Pupil Amount Pwer Grade Span - FY22</t>
  </si>
  <si>
    <t>State and Local Per Pupil Reduction in State and Local Funds in FY22 (FY22-FY21)</t>
  </si>
  <si>
    <t>FY 22 Reduction</t>
  </si>
  <si>
    <t>Grade Span</t>
  </si>
  <si>
    <t>Elementary</t>
  </si>
  <si>
    <t>Middle</t>
  </si>
  <si>
    <t>High</t>
  </si>
  <si>
    <t>Reduction Per HPS</t>
  </si>
  <si>
    <t>Per Pupil FTE for FY21</t>
  </si>
  <si>
    <t>Per Pupil FTE for FY22</t>
  </si>
  <si>
    <t>District Wide Per Pupil Reduction for FY22 (FY22-FY21)</t>
  </si>
  <si>
    <t>No Reduction in State and Local Per-Pupil Funding Comparing FY22 to FY21</t>
  </si>
  <si>
    <t>Met - Need Exception Certificate</t>
  </si>
  <si>
    <t>MET WITH NO AGGREGATE REDUCTION ABOVE</t>
  </si>
  <si>
    <t>New District in FY22</t>
  </si>
  <si>
    <t>MET FISCAL EQUITY AND STAFFING EQUITY ON GRADE SPAN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</si>
</sst>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"/>
    <numFmt numFmtId="165" formatCode="_(* #,##0.000_);_(* \(#,##0.000\);_(* &quot;-&quot;??_);_(@_)"/>
    <numFmt numFmtId="166" formatCode="_(&quot;$&quot;* #,##0.0000_);_(&quot;$&quot;* \(#,##0.0000\);_(&quot;$&quot;* &quot;-&quot;??_);_(@_)"/>
    <numFmt numFmtId="167" formatCode="_(* #,##0.0000_);_(* \(#,##0.00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color theme="1"/>
      <name val="Times New Roman"/>
      <family val="1"/>
    </font>
    <font>
      <b/>
      <sz val="10"/>
      <name val="Arial"/>
      <family val="2"/>
    </font>
    <font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7CAA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3" fillId="4" borderId="0" xfId="0" applyFont="1" applyFill="1" applyAlignment="1">
      <alignment wrapText="1"/>
    </xf>
    <xf numFmtId="44" fontId="0" fillId="0" borderId="0" xfId="0" applyNumberFormat="1"/>
    <xf numFmtId="44" fontId="0" fillId="3" borderId="0" xfId="0" applyNumberFormat="1" applyFill="1"/>
    <xf numFmtId="164" fontId="0" fillId="0" borderId="0" xfId="0" applyNumberFormat="1"/>
    <xf numFmtId="0" fontId="0" fillId="0" borderId="0" xfId="0" applyAlignment="1">
      <alignment horizontal="center"/>
    </xf>
    <xf numFmtId="164" fontId="0" fillId="3" borderId="0" xfId="0" applyNumberFormat="1" applyFill="1"/>
    <xf numFmtId="0" fontId="1" fillId="0" borderId="0" xfId="0" applyFont="1" applyAlignment="1">
      <alignment wrapText="1"/>
    </xf>
    <xf numFmtId="164" fontId="0" fillId="0" borderId="0" xfId="0" applyNumberFormat="1" applyAlignment="1">
      <alignment horizontal="center"/>
    </xf>
    <xf numFmtId="43" fontId="0" fillId="0" borderId="0" xfId="0" applyNumberFormat="1"/>
    <xf numFmtId="165" fontId="0" fillId="0" borderId="0" xfId="0" applyNumberFormat="1"/>
    <xf numFmtId="164" fontId="0" fillId="3" borderId="0" xfId="0" applyNumberFormat="1" applyFill="1" applyAlignment="1">
      <alignment horizontal="center"/>
    </xf>
    <xf numFmtId="0" fontId="0" fillId="5" borderId="0" xfId="0" applyFill="1"/>
    <xf numFmtId="44" fontId="0" fillId="5" borderId="0" xfId="0" applyNumberFormat="1" applyFill="1"/>
    <xf numFmtId="164" fontId="0" fillId="5" borderId="0" xfId="0" applyNumberFormat="1" applyFill="1"/>
    <xf numFmtId="0" fontId="2" fillId="6" borderId="0" xfId="0" applyFont="1" applyFill="1" applyAlignment="1">
      <alignment wrapText="1"/>
    </xf>
    <xf numFmtId="164" fontId="0" fillId="5" borderId="0" xfId="0" applyNumberFormat="1" applyFill="1" applyAlignment="1">
      <alignment horizontal="center"/>
    </xf>
    <xf numFmtId="2" fontId="0" fillId="5" borderId="0" xfId="0" applyNumberFormat="1" applyFill="1" applyAlignment="1">
      <alignment horizontal="center"/>
    </xf>
    <xf numFmtId="44" fontId="5" fillId="3" borderId="0" xfId="1" applyFont="1" applyFill="1" applyBorder="1"/>
    <xf numFmtId="44" fontId="0" fillId="3" borderId="0" xfId="0" applyNumberFormat="1" applyFill="1" applyAlignment="1">
      <alignment horizontal="center"/>
    </xf>
    <xf numFmtId="166" fontId="0" fillId="5" borderId="0" xfId="0" applyNumberFormat="1" applyFill="1"/>
    <xf numFmtId="166" fontId="5" fillId="3" borderId="0" xfId="1" applyNumberFormat="1" applyFont="1" applyFill="1" applyBorder="1"/>
    <xf numFmtId="44" fontId="0" fillId="3" borderId="0" xfId="1" applyFont="1" applyFill="1" applyAlignment="1">
      <alignment horizontal="center"/>
    </xf>
    <xf numFmtId="0" fontId="6" fillId="0" borderId="0" xfId="0" applyFont="1"/>
    <xf numFmtId="0" fontId="0" fillId="7" borderId="0" xfId="0" applyFill="1"/>
    <xf numFmtId="0" fontId="1" fillId="7" borderId="0" xfId="0" applyFont="1" applyFill="1" applyAlignment="1">
      <alignment wrapText="1"/>
    </xf>
    <xf numFmtId="2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44" fontId="7" fillId="0" borderId="0" xfId="1" applyFont="1" applyBorder="1" applyAlignment="1">
      <alignment horizontal="center" wrapText="1"/>
    </xf>
    <xf numFmtId="44" fontId="7" fillId="0" borderId="0" xfId="1" applyFont="1" applyFill="1" applyBorder="1" applyAlignment="1">
      <alignment horizontal="center" vertical="top" wrapText="1"/>
    </xf>
    <xf numFmtId="44" fontId="0" fillId="0" borderId="0" xfId="0" applyNumberFormat="1" applyAlignment="1">
      <alignment horizontal="center"/>
    </xf>
    <xf numFmtId="2" fontId="0" fillId="3" borderId="0" xfId="0" applyNumberFormat="1" applyFill="1" applyAlignment="1">
      <alignment horizontal="center"/>
    </xf>
    <xf numFmtId="44" fontId="7" fillId="0" borderId="0" xfId="1" applyFont="1" applyFill="1" applyBorder="1" applyAlignment="1">
      <alignment horizontal="center" wrapText="1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8" fillId="8" borderId="1" xfId="0" applyFont="1" applyFill="1" applyBorder="1" applyAlignment="1">
      <alignment horizontal="left" wrapText="1"/>
    </xf>
    <xf numFmtId="2" fontId="0" fillId="5" borderId="0" xfId="0" applyNumberFormat="1" applyFill="1" applyAlignment="1">
      <alignment horizontal="center" wrapText="1"/>
    </xf>
    <xf numFmtId="2" fontId="0" fillId="9" borderId="0" xfId="0" applyNumberFormat="1" applyFill="1" applyAlignment="1">
      <alignment horizont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2" fontId="0" fillId="5" borderId="0" xfId="0" applyNumberFormat="1" applyFill="1" applyAlignment="1">
      <alignment horizontal="left"/>
    </xf>
    <xf numFmtId="0" fontId="0" fillId="5" borderId="0" xfId="0" applyFill="1" applyAlignment="1">
      <alignment horizontal="left"/>
    </xf>
    <xf numFmtId="44" fontId="0" fillId="10" borderId="0" xfId="0" applyNumberFormat="1" applyFill="1"/>
  </cellXfs>
  <cellStyles count="2">
    <cellStyle name="Currency" xfId="1" builtinId="4"/>
    <cellStyle name="Normal" xfId="0" builtinId="0"/>
  </cellStyles>
  <dxfs count="39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02"/>
  <sheetViews>
    <sheetView tabSelected="1" workbookViewId="0">
      <pane xSplit="1" topLeftCell="B1" activePane="topRight" state="frozen"/>
      <selection pane="topRight" activeCell="B23" sqref="B23"/>
    </sheetView>
  </sheetViews>
  <sheetFormatPr defaultRowHeight="15" x14ac:dyDescent="0.25"/>
  <cols>
    <col min="1" max="1" width="25.7109375" customWidth="1"/>
    <col min="2" max="2" width="37" customWidth="1"/>
    <col min="3" max="10" width="15.7109375" customWidth="1"/>
    <col min="11" max="11" width="15.7109375" style="41" customWidth="1"/>
    <col min="12" max="18" width="15.7109375" customWidth="1"/>
    <col min="19" max="19" width="5.7109375" customWidth="1"/>
    <col min="20" max="26" width="15.7109375" customWidth="1"/>
    <col min="27" max="27" width="15.7109375" style="41" customWidth="1"/>
    <col min="28" max="53" width="15.7109375" customWidth="1"/>
  </cols>
  <sheetData>
    <row r="1" spans="1:34" ht="27" x14ac:dyDescent="0.35">
      <c r="C1" s="25" t="s">
        <v>2</v>
      </c>
      <c r="S1" s="26"/>
      <c r="T1" s="25" t="s">
        <v>194</v>
      </c>
    </row>
    <row r="2" spans="1:34" ht="94.5" x14ac:dyDescent="0.25">
      <c r="A2" s="9" t="s">
        <v>0</v>
      </c>
      <c r="B2" s="9" t="s">
        <v>1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188</v>
      </c>
      <c r="H2" s="9" t="s">
        <v>189</v>
      </c>
      <c r="I2" s="38" t="s">
        <v>208</v>
      </c>
      <c r="J2" s="9" t="s">
        <v>190</v>
      </c>
      <c r="K2" s="42" t="s">
        <v>191</v>
      </c>
      <c r="L2" s="9" t="s">
        <v>200</v>
      </c>
      <c r="M2" s="30" t="s">
        <v>196</v>
      </c>
      <c r="N2" s="30" t="s">
        <v>197</v>
      </c>
      <c r="O2" s="30" t="s">
        <v>198</v>
      </c>
      <c r="P2" s="31" t="s">
        <v>199</v>
      </c>
      <c r="Q2" s="31" t="s">
        <v>204</v>
      </c>
      <c r="R2" s="9" t="s">
        <v>193</v>
      </c>
      <c r="S2" s="27"/>
      <c r="T2" s="9" t="s">
        <v>7</v>
      </c>
      <c r="U2" s="9" t="s">
        <v>8</v>
      </c>
      <c r="V2" s="9" t="s">
        <v>181</v>
      </c>
      <c r="W2" s="9" t="s">
        <v>182</v>
      </c>
      <c r="X2" s="9" t="s">
        <v>188</v>
      </c>
      <c r="Y2" s="9" t="s">
        <v>189</v>
      </c>
      <c r="Z2" s="9" t="s">
        <v>190</v>
      </c>
      <c r="AA2" s="42" t="s">
        <v>192</v>
      </c>
      <c r="AB2" s="9" t="s">
        <v>200</v>
      </c>
      <c r="AC2" s="30" t="s">
        <v>205</v>
      </c>
      <c r="AD2" s="30" t="s">
        <v>206</v>
      </c>
      <c r="AE2" s="30" t="s">
        <v>207</v>
      </c>
      <c r="AF2" s="34" t="s">
        <v>199</v>
      </c>
      <c r="AG2" s="31" t="s">
        <v>204</v>
      </c>
      <c r="AH2" s="9" t="s">
        <v>195</v>
      </c>
    </row>
    <row r="3" spans="1:34" ht="15" customHeight="1" x14ac:dyDescent="0.25">
      <c r="A3" s="14" t="s">
        <v>9</v>
      </c>
      <c r="B3" s="14"/>
      <c r="C3" s="14"/>
      <c r="D3" s="14"/>
      <c r="E3" s="15">
        <v>8699.8158620665236</v>
      </c>
      <c r="F3" s="15">
        <v>8727.5331033558396</v>
      </c>
      <c r="G3" s="15">
        <f>SUM(F3-E3)</f>
        <v>27.717241289316007</v>
      </c>
      <c r="H3" s="19">
        <f>IF(G3&gt;0,0,G3)</f>
        <v>0</v>
      </c>
      <c r="I3" s="40" t="s">
        <v>209</v>
      </c>
      <c r="J3" s="19"/>
      <c r="K3" s="43"/>
      <c r="L3" s="19"/>
      <c r="M3" s="19"/>
      <c r="N3" s="19"/>
      <c r="O3" s="19"/>
      <c r="P3" s="19"/>
      <c r="Q3" s="19"/>
      <c r="R3" s="19"/>
      <c r="S3" s="28"/>
      <c r="T3" s="14"/>
      <c r="U3" s="14"/>
      <c r="V3" s="16">
        <v>0.14720765447225007</v>
      </c>
      <c r="W3" s="16">
        <v>0.14927726397324925</v>
      </c>
      <c r="X3" s="22">
        <f>SUM(W3-V3)</f>
        <v>2.0696095009991866E-3</v>
      </c>
      <c r="Y3" s="19">
        <f>IF(X3&gt;0,0,X3)</f>
        <v>0</v>
      </c>
      <c r="Z3" s="14"/>
      <c r="AA3" s="44"/>
      <c r="AB3" s="14"/>
      <c r="AC3" s="14"/>
      <c r="AD3" s="14"/>
      <c r="AE3" s="14"/>
      <c r="AF3" s="14"/>
      <c r="AG3" s="14"/>
      <c r="AH3" s="14"/>
    </row>
    <row r="4" spans="1:34" ht="15" customHeight="1" x14ac:dyDescent="0.25">
      <c r="B4" s="1" t="s">
        <v>36</v>
      </c>
      <c r="C4" s="5">
        <v>11998.481715983977</v>
      </c>
      <c r="D4" s="4">
        <v>12758.65358774523</v>
      </c>
      <c r="G4" s="20">
        <f>SUM(D4-C4)</f>
        <v>760.17187176125299</v>
      </c>
      <c r="H4" s="21">
        <f>IF(G4&gt;0,0,G4)</f>
        <v>0</v>
      </c>
      <c r="I4" s="21"/>
      <c r="J4" s="21">
        <f>SUM(H3-H4)</f>
        <v>0</v>
      </c>
      <c r="K4" s="41" t="str">
        <f t="shared" ref="K4" si="0">IF(J4&lt;=0,"MET","NOT MET")</f>
        <v>MET</v>
      </c>
      <c r="L4" s="7"/>
      <c r="M4" s="32"/>
      <c r="N4" s="32"/>
      <c r="O4" s="7"/>
      <c r="P4" s="7"/>
      <c r="Q4" s="7"/>
      <c r="R4" s="7"/>
      <c r="S4" s="29"/>
      <c r="T4" s="6">
        <v>0.21520868329241505</v>
      </c>
      <c r="U4" s="6">
        <v>0.22379736629938191</v>
      </c>
      <c r="V4" s="6"/>
      <c r="W4" s="6"/>
      <c r="X4" s="23">
        <f>SUM(U4-T4)</f>
        <v>8.5886830069668574E-3</v>
      </c>
      <c r="Y4" s="21">
        <f t="shared" ref="Y4:Y5" si="1">IF(X4&gt;0,0,X4)</f>
        <v>0</v>
      </c>
      <c r="Z4" s="21">
        <f>SUM(Y3-Y4)</f>
        <v>0</v>
      </c>
      <c r="AA4" s="41" t="str">
        <f t="shared" ref="AA4:AA5" si="2">IF(Z4&lt;=0,"MET","NOT MET")</f>
        <v>MET</v>
      </c>
      <c r="AB4" s="7"/>
      <c r="AC4" s="7"/>
      <c r="AD4" s="7"/>
      <c r="AE4" s="7"/>
      <c r="AF4" s="7"/>
      <c r="AG4" s="7"/>
    </row>
    <row r="5" spans="1:34" ht="15" customHeight="1" x14ac:dyDescent="0.25">
      <c r="B5" s="1" t="s">
        <v>37</v>
      </c>
      <c r="C5" s="5">
        <v>8795.6047658427506</v>
      </c>
      <c r="D5" s="4">
        <v>8254.2521354199143</v>
      </c>
      <c r="G5" s="20">
        <f>SUM(D5-C5)</f>
        <v>-541.35263042283623</v>
      </c>
      <c r="H5" s="21">
        <f>IF(G5&gt;0,0,G5)</f>
        <v>-541.35263042283623</v>
      </c>
      <c r="I5" s="21"/>
      <c r="J5" s="21">
        <f>SUM(H3-H5)</f>
        <v>541.35263042283623</v>
      </c>
      <c r="K5" s="41" t="s">
        <v>210</v>
      </c>
      <c r="L5" s="7" t="s">
        <v>201</v>
      </c>
      <c r="M5" s="32">
        <v>8249.2448850180535</v>
      </c>
      <c r="N5" s="32">
        <v>8245.1436280477756</v>
      </c>
      <c r="O5" s="32">
        <f>SUM(N5-M5)</f>
        <v>-4.1012569702779729</v>
      </c>
      <c r="P5" s="33">
        <f>IF(O5&gt;0,0,O5)</f>
        <v>-4.1012569702779729</v>
      </c>
      <c r="Q5" s="33">
        <f>H5</f>
        <v>-541.35263042283623</v>
      </c>
      <c r="R5" s="7" t="str">
        <f t="shared" ref="R5" si="3">IF(Q5&lt;=0,"MET","NOT MET")</f>
        <v>MET</v>
      </c>
      <c r="S5" s="29"/>
      <c r="T5" s="6">
        <v>0.20521302336978162</v>
      </c>
      <c r="U5" s="6">
        <v>0.21510069206309623</v>
      </c>
      <c r="V5" s="6"/>
      <c r="W5" s="6"/>
      <c r="X5" s="23">
        <f>SUM(U5-T5)</f>
        <v>9.8876686933146163E-3</v>
      </c>
      <c r="Y5" s="21">
        <f t="shared" si="1"/>
        <v>0</v>
      </c>
      <c r="Z5" s="21">
        <f>SUM(Y3-Y5)</f>
        <v>0</v>
      </c>
      <c r="AA5" s="41" t="str">
        <f t="shared" si="2"/>
        <v>MET</v>
      </c>
      <c r="AB5" s="7"/>
      <c r="AC5" s="7"/>
      <c r="AD5" s="7"/>
      <c r="AE5" s="7"/>
      <c r="AF5" s="7"/>
      <c r="AG5" s="7"/>
    </row>
    <row r="6" spans="1:34" ht="15" customHeight="1" x14ac:dyDescent="0.25">
      <c r="A6" s="14" t="s">
        <v>10</v>
      </c>
      <c r="B6" s="14"/>
      <c r="C6" s="14"/>
      <c r="D6" s="14"/>
      <c r="E6" s="15">
        <v>8102.0042153718559</v>
      </c>
      <c r="F6" s="15">
        <v>8004.2915487579676</v>
      </c>
      <c r="G6" s="15">
        <f>SUM(F6-E6)</f>
        <v>-97.712666613888359</v>
      </c>
      <c r="H6" s="19">
        <f>IF(G6&gt;0,0,G6)</f>
        <v>-97.712666613888359</v>
      </c>
      <c r="I6" s="19"/>
      <c r="J6" s="19"/>
      <c r="K6" s="43"/>
      <c r="L6" s="19"/>
      <c r="M6" s="19"/>
      <c r="N6" s="19"/>
      <c r="O6" s="19"/>
      <c r="P6" s="19"/>
      <c r="Q6" s="19"/>
      <c r="R6" s="19"/>
      <c r="S6" s="28"/>
      <c r="T6" s="14"/>
      <c r="U6" s="14"/>
      <c r="V6" s="16">
        <v>0.12408114924079769</v>
      </c>
      <c r="W6" s="16">
        <v>0.12182870949836196</v>
      </c>
      <c r="X6" s="22">
        <f>SUM(W6-V6)</f>
        <v>-2.2524397424357329E-3</v>
      </c>
      <c r="Y6" s="19">
        <f>IF(X6&gt;0,0,X6)</f>
        <v>-2.2524397424357329E-3</v>
      </c>
      <c r="Z6" s="14"/>
      <c r="AA6" s="44"/>
      <c r="AB6" s="14"/>
      <c r="AC6" s="14"/>
      <c r="AD6" s="14"/>
      <c r="AE6" s="14"/>
      <c r="AF6" s="14"/>
      <c r="AG6" s="14"/>
      <c r="AH6" s="14"/>
    </row>
    <row r="7" spans="1:34" ht="15" customHeight="1" x14ac:dyDescent="0.25">
      <c r="B7" s="1" t="s">
        <v>38</v>
      </c>
      <c r="C7" s="4">
        <v>9439.6453527294179</v>
      </c>
      <c r="D7" s="4">
        <v>9965.1260713766897</v>
      </c>
      <c r="G7" s="20">
        <f t="shared" ref="G7:G16" si="4">SUM(D7-C7)</f>
        <v>525.48071864727171</v>
      </c>
      <c r="H7" s="21">
        <f t="shared" ref="H7:H16" si="5">IF(G7&gt;0,0,G7)</f>
        <v>0</v>
      </c>
      <c r="I7" s="21"/>
      <c r="J7" s="21">
        <f t="shared" ref="J7" si="6">SUM(H6-H7)</f>
        <v>-97.712666613888359</v>
      </c>
      <c r="K7" s="41" t="str">
        <f t="shared" ref="K7:K16" si="7">IF(J7&lt;=0,"MET","NOT MET")</f>
        <v>MET</v>
      </c>
      <c r="L7" s="7"/>
      <c r="M7" s="32"/>
      <c r="N7" s="32"/>
      <c r="O7" s="7"/>
      <c r="P7" s="7"/>
      <c r="Q7" s="7"/>
      <c r="R7" s="7"/>
      <c r="S7" s="29"/>
      <c r="T7" s="8">
        <v>0.16182824579022351</v>
      </c>
      <c r="U7" s="6">
        <v>0.17333301050796573</v>
      </c>
      <c r="X7" s="23">
        <f t="shared" ref="X7:X16" si="8">SUM(U7-T7)</f>
        <v>1.1504764717742227E-2</v>
      </c>
      <c r="Y7" s="21">
        <f t="shared" ref="Y7:Y16" si="9">IF(X7&gt;0,0,X7)</f>
        <v>0</v>
      </c>
      <c r="Z7" s="21">
        <f t="shared" ref="Z7" si="10">SUM(Y6-Y7)</f>
        <v>-2.2524397424357329E-3</v>
      </c>
      <c r="AA7" s="41" t="str">
        <f t="shared" ref="AA7:AA16" si="11">IF(Z7&lt;=0,"MET","NOT MET")</f>
        <v>MET</v>
      </c>
      <c r="AB7" s="7"/>
      <c r="AC7" s="7"/>
      <c r="AD7" s="7"/>
      <c r="AE7" s="7"/>
      <c r="AF7" s="7"/>
      <c r="AG7" s="7"/>
    </row>
    <row r="8" spans="1:34" ht="15" customHeight="1" x14ac:dyDescent="0.25">
      <c r="B8" s="1" t="s">
        <v>39</v>
      </c>
      <c r="C8" s="4">
        <v>10868.038929990033</v>
      </c>
      <c r="D8" s="4">
        <v>10348.521231846235</v>
      </c>
      <c r="G8" s="20">
        <f t="shared" si="4"/>
        <v>-519.51769814379804</v>
      </c>
      <c r="H8" s="21">
        <f t="shared" si="5"/>
        <v>-519.51769814379804</v>
      </c>
      <c r="I8" s="21"/>
      <c r="J8" s="21">
        <f>SUM(H6-H8)</f>
        <v>421.80503152990968</v>
      </c>
      <c r="K8" s="41" t="s">
        <v>212</v>
      </c>
      <c r="L8" s="7" t="s">
        <v>201</v>
      </c>
      <c r="M8" s="32">
        <v>8639.9898433901581</v>
      </c>
      <c r="N8" s="32">
        <v>8468.0119072284178</v>
      </c>
      <c r="O8" s="32">
        <f>SUM(N8-M8)</f>
        <v>-171.97793616174022</v>
      </c>
      <c r="P8" s="33">
        <f>IF(O8&gt;0,0,O8)</f>
        <v>-171.97793616174022</v>
      </c>
      <c r="Q8" s="33">
        <f>H8</f>
        <v>-519.51769814379804</v>
      </c>
      <c r="R8" s="7" t="str">
        <f t="shared" ref="R8" si="12">IF(Q8&lt;=0,"MET","NOT MET")</f>
        <v>MET</v>
      </c>
      <c r="S8" s="29"/>
      <c r="T8" s="8">
        <v>0.16893469934294522</v>
      </c>
      <c r="U8" s="6">
        <v>0.17399981577573767</v>
      </c>
      <c r="X8" s="23">
        <f t="shared" si="8"/>
        <v>5.0651164327924492E-3</v>
      </c>
      <c r="Y8" s="21">
        <f t="shared" si="9"/>
        <v>0</v>
      </c>
      <c r="Z8" s="21">
        <f>SUM(Y6-Y8)</f>
        <v>-2.2524397424357329E-3</v>
      </c>
      <c r="AA8" s="41" t="str">
        <f t="shared" si="11"/>
        <v>MET</v>
      </c>
      <c r="AB8" s="7"/>
      <c r="AC8" s="7"/>
      <c r="AD8" s="7"/>
      <c r="AE8" s="7"/>
      <c r="AF8" s="7"/>
      <c r="AG8" s="7"/>
    </row>
    <row r="9" spans="1:34" ht="15" customHeight="1" x14ac:dyDescent="0.25">
      <c r="B9" s="1" t="s">
        <v>40</v>
      </c>
      <c r="C9" s="4">
        <v>9106.6552906009929</v>
      </c>
      <c r="D9" s="4">
        <v>9660.8556733344722</v>
      </c>
      <c r="G9" s="20">
        <f t="shared" si="4"/>
        <v>554.20038273347927</v>
      </c>
      <c r="H9" s="21">
        <f t="shared" si="5"/>
        <v>0</v>
      </c>
      <c r="I9" s="21"/>
      <c r="J9" s="21">
        <f>SUM(H6-H9)</f>
        <v>-97.712666613888359</v>
      </c>
      <c r="K9" s="41" t="str">
        <f t="shared" si="7"/>
        <v>MET</v>
      </c>
      <c r="L9" s="7"/>
      <c r="M9" s="7"/>
      <c r="N9" s="7"/>
      <c r="O9" s="7"/>
      <c r="P9" s="7"/>
      <c r="Q9" s="7"/>
      <c r="R9" s="7"/>
      <c r="S9" s="29"/>
      <c r="T9" s="8">
        <v>0.14678677712539209</v>
      </c>
      <c r="U9" s="6">
        <v>0.15885906422750329</v>
      </c>
      <c r="X9" s="23">
        <f t="shared" si="8"/>
        <v>1.2072287102111195E-2</v>
      </c>
      <c r="Y9" s="21">
        <f t="shared" si="9"/>
        <v>0</v>
      </c>
      <c r="Z9" s="21">
        <f>SUM(Y6-Y9)</f>
        <v>-2.2524397424357329E-3</v>
      </c>
      <c r="AA9" s="41" t="str">
        <f t="shared" si="11"/>
        <v>MET</v>
      </c>
      <c r="AB9" s="7"/>
      <c r="AC9" s="7"/>
      <c r="AD9" s="7"/>
      <c r="AE9" s="7"/>
      <c r="AF9" s="7"/>
      <c r="AG9" s="7"/>
    </row>
    <row r="10" spans="1:34" ht="15" customHeight="1" x14ac:dyDescent="0.25">
      <c r="B10" s="1" t="s">
        <v>41</v>
      </c>
      <c r="C10" s="4">
        <v>9186.2945198489269</v>
      </c>
      <c r="D10" s="4">
        <v>10389.827477500383</v>
      </c>
      <c r="G10" s="20">
        <f t="shared" si="4"/>
        <v>1203.5329576514559</v>
      </c>
      <c r="H10" s="21">
        <f t="shared" si="5"/>
        <v>0</v>
      </c>
      <c r="I10" s="21"/>
      <c r="J10" s="21">
        <f>SUM(H6-H10)</f>
        <v>-97.712666613888359</v>
      </c>
      <c r="K10" s="41" t="str">
        <f t="shared" si="7"/>
        <v>MET</v>
      </c>
      <c r="L10" s="7"/>
      <c r="M10" s="7"/>
      <c r="N10" s="7"/>
      <c r="O10" s="7"/>
      <c r="P10" s="7"/>
      <c r="Q10" s="7"/>
      <c r="R10" s="7"/>
      <c r="S10" s="29"/>
      <c r="T10" s="8">
        <v>0.15868093244430662</v>
      </c>
      <c r="U10" s="6">
        <v>0.15864137895967867</v>
      </c>
      <c r="X10" s="23">
        <f t="shared" si="8"/>
        <v>-3.9553484627946611E-5</v>
      </c>
      <c r="Y10" s="21">
        <f t="shared" si="9"/>
        <v>-3.9553484627946611E-5</v>
      </c>
      <c r="Z10" s="21">
        <f>SUM(Y6-Y10)</f>
        <v>-2.2128862578077862E-3</v>
      </c>
      <c r="AA10" s="41" t="str">
        <f t="shared" si="11"/>
        <v>MET</v>
      </c>
      <c r="AB10" s="7"/>
      <c r="AC10" s="7"/>
      <c r="AD10" s="7"/>
      <c r="AE10" s="7"/>
      <c r="AF10" s="7"/>
      <c r="AG10" s="7"/>
    </row>
    <row r="11" spans="1:34" ht="15" customHeight="1" x14ac:dyDescent="0.25">
      <c r="B11" s="1" t="s">
        <v>42</v>
      </c>
      <c r="C11" s="4">
        <v>9818.2428694067257</v>
      </c>
      <c r="D11" s="4">
        <v>10708.701768958623</v>
      </c>
      <c r="G11" s="20">
        <f t="shared" si="4"/>
        <v>890.45889955189705</v>
      </c>
      <c r="H11" s="21">
        <f t="shared" si="5"/>
        <v>0</v>
      </c>
      <c r="I11" s="21"/>
      <c r="J11" s="21">
        <f>SUM(H6-H11)</f>
        <v>-97.712666613888359</v>
      </c>
      <c r="K11" s="41" t="str">
        <f t="shared" si="7"/>
        <v>MET</v>
      </c>
      <c r="L11" s="7"/>
      <c r="M11" s="7"/>
      <c r="N11" s="7"/>
      <c r="O11" s="7"/>
      <c r="P11" s="7"/>
      <c r="Q11" s="7"/>
      <c r="R11" s="7"/>
      <c r="S11" s="29"/>
      <c r="T11" s="8">
        <v>0.14770186696088963</v>
      </c>
      <c r="U11" s="6">
        <v>0.16111367481925859</v>
      </c>
      <c r="X11" s="23">
        <f t="shared" si="8"/>
        <v>1.3411807858368957E-2</v>
      </c>
      <c r="Y11" s="21">
        <f t="shared" si="9"/>
        <v>0</v>
      </c>
      <c r="Z11" s="21">
        <f>SUM(Y6-Y11)</f>
        <v>-2.2524397424357329E-3</v>
      </c>
      <c r="AA11" s="41" t="str">
        <f t="shared" si="11"/>
        <v>MET</v>
      </c>
      <c r="AB11" s="7"/>
      <c r="AC11" s="7"/>
      <c r="AD11" s="7"/>
      <c r="AE11" s="7"/>
      <c r="AF11" s="7"/>
      <c r="AG11" s="7"/>
    </row>
    <row r="12" spans="1:34" ht="15" customHeight="1" x14ac:dyDescent="0.25">
      <c r="B12" s="1" t="s">
        <v>43</v>
      </c>
      <c r="C12" s="4">
        <v>7602.2554427604509</v>
      </c>
      <c r="D12" s="4">
        <v>7712.9353095996676</v>
      </c>
      <c r="G12" s="20">
        <f t="shared" si="4"/>
        <v>110.67986683921663</v>
      </c>
      <c r="H12" s="21">
        <f t="shared" si="5"/>
        <v>0</v>
      </c>
      <c r="I12" s="21"/>
      <c r="J12" s="21">
        <f>SUM(H6-H12)</f>
        <v>-97.712666613888359</v>
      </c>
      <c r="K12" s="41" t="str">
        <f t="shared" si="7"/>
        <v>MET</v>
      </c>
      <c r="L12" s="7"/>
      <c r="M12" s="7"/>
      <c r="N12" s="7"/>
      <c r="O12" s="7"/>
      <c r="P12" s="7"/>
      <c r="Q12" s="7"/>
      <c r="R12" s="7"/>
      <c r="S12" s="29"/>
      <c r="T12" s="8">
        <v>0.12623283815863537</v>
      </c>
      <c r="U12" s="6">
        <v>0.1262871127118253</v>
      </c>
      <c r="X12" s="23">
        <f t="shared" si="8"/>
        <v>5.4274553189931352E-5</v>
      </c>
      <c r="Y12" s="21">
        <f t="shared" si="9"/>
        <v>0</v>
      </c>
      <c r="Z12" s="21">
        <f>SUM(Y6-Y12)</f>
        <v>-2.2524397424357329E-3</v>
      </c>
      <c r="AA12" s="41" t="str">
        <f t="shared" si="11"/>
        <v>MET</v>
      </c>
      <c r="AB12" s="7"/>
      <c r="AC12" s="7"/>
      <c r="AD12" s="7"/>
      <c r="AE12" s="7"/>
      <c r="AF12" s="7"/>
      <c r="AG12" s="7"/>
    </row>
    <row r="13" spans="1:34" ht="15" customHeight="1" x14ac:dyDescent="0.25">
      <c r="B13" s="1" t="s">
        <v>44</v>
      </c>
      <c r="C13" s="4">
        <v>13847.949394270036</v>
      </c>
      <c r="D13" s="4">
        <v>13971.37977106399</v>
      </c>
      <c r="G13" s="20">
        <f t="shared" si="4"/>
        <v>123.43037679395457</v>
      </c>
      <c r="H13" s="21">
        <f t="shared" si="5"/>
        <v>0</v>
      </c>
      <c r="I13" s="21"/>
      <c r="J13" s="21">
        <f>SUM(H6-H13)</f>
        <v>-97.712666613888359</v>
      </c>
      <c r="K13" s="41" t="str">
        <f t="shared" si="7"/>
        <v>MET</v>
      </c>
      <c r="L13" s="7"/>
      <c r="M13" s="7"/>
      <c r="N13" s="7"/>
      <c r="O13" s="7"/>
      <c r="P13" s="7"/>
      <c r="Q13" s="7"/>
      <c r="R13" s="7"/>
      <c r="S13" s="29"/>
      <c r="T13" s="8">
        <v>0.17271492334562391</v>
      </c>
      <c r="U13" s="6">
        <v>0.16982548320510416</v>
      </c>
      <c r="X13" s="23">
        <f t="shared" si="8"/>
        <v>-2.8894401405197556E-3</v>
      </c>
      <c r="Y13" s="21">
        <f t="shared" si="9"/>
        <v>-2.8894401405197556E-3</v>
      </c>
      <c r="Z13" s="21">
        <f>SUM(Y6-Y13)</f>
        <v>6.3700039808402276E-4</v>
      </c>
      <c r="AA13" s="41" t="s">
        <v>212</v>
      </c>
      <c r="AB13" s="7" t="s">
        <v>203</v>
      </c>
      <c r="AC13" s="35">
        <v>0.1082907510349968</v>
      </c>
      <c r="AD13" s="35">
        <v>0.10417919357069541</v>
      </c>
      <c r="AE13" s="36">
        <f>SUM(AD13-AC13)</f>
        <v>-4.1115574643013908E-3</v>
      </c>
      <c r="AF13" s="13">
        <f t="shared" ref="AF13:AF14" si="13">IF(AE13&gt;0,0,AE13)</f>
        <v>-4.1115574643013908E-3</v>
      </c>
      <c r="AG13" s="37">
        <f>X13</f>
        <v>-2.8894401405197556E-3</v>
      </c>
      <c r="AH13" s="7" t="str">
        <f t="shared" ref="AH13:AH14" si="14">IF(AG13&lt;=0,"MET","NOT MET")</f>
        <v>MET</v>
      </c>
    </row>
    <row r="14" spans="1:34" ht="15" customHeight="1" x14ac:dyDescent="0.25">
      <c r="B14" s="1" t="s">
        <v>45</v>
      </c>
      <c r="C14" s="4">
        <v>9779.2275424726904</v>
      </c>
      <c r="D14" s="4">
        <v>9068.4004911262418</v>
      </c>
      <c r="G14" s="20">
        <f t="shared" si="4"/>
        <v>-710.82705134644857</v>
      </c>
      <c r="H14" s="21">
        <f t="shared" si="5"/>
        <v>-710.82705134644857</v>
      </c>
      <c r="I14" s="21"/>
      <c r="J14" s="21">
        <f>SUM(H6-H14)</f>
        <v>613.11438473256021</v>
      </c>
      <c r="K14" s="41" t="s">
        <v>212</v>
      </c>
      <c r="L14" s="7" t="s">
        <v>201</v>
      </c>
      <c r="M14" s="32">
        <v>8639.9898433901581</v>
      </c>
      <c r="N14" s="32">
        <v>8468.0119072284178</v>
      </c>
      <c r="O14" s="32">
        <f>SUM(N14-M14)</f>
        <v>-171.97793616174022</v>
      </c>
      <c r="P14" s="33">
        <f>IF(O14&gt;0,0,O14)</f>
        <v>-171.97793616174022</v>
      </c>
      <c r="Q14" s="33">
        <f>H14</f>
        <v>-710.82705134644857</v>
      </c>
      <c r="R14" s="7" t="str">
        <f t="shared" ref="R14" si="15">IF(Q14&lt;=0,"MET","NOT MET")</f>
        <v>MET</v>
      </c>
      <c r="S14" s="29"/>
      <c r="T14" s="8">
        <v>0.14902693893202953</v>
      </c>
      <c r="U14" s="6">
        <v>0.13657774305167988</v>
      </c>
      <c r="X14" s="23">
        <f t="shared" si="8"/>
        <v>-1.2449195880349651E-2</v>
      </c>
      <c r="Y14" s="21">
        <f t="shared" si="9"/>
        <v>-1.2449195880349651E-2</v>
      </c>
      <c r="Z14" s="21">
        <f>SUM(Y6-Y14)</f>
        <v>1.0196756137913918E-2</v>
      </c>
      <c r="AA14" s="41" t="s">
        <v>212</v>
      </c>
      <c r="AB14" s="7" t="s">
        <v>201</v>
      </c>
      <c r="AC14" s="35">
        <v>0.1391607287129675</v>
      </c>
      <c r="AD14" s="35">
        <v>0.13927303448761402</v>
      </c>
      <c r="AE14" s="36">
        <f>SUM(AD14-AC14)</f>
        <v>1.1230577464652058E-4</v>
      </c>
      <c r="AF14" s="13">
        <f t="shared" si="13"/>
        <v>0</v>
      </c>
      <c r="AG14" s="37">
        <f>X14</f>
        <v>-1.2449195880349651E-2</v>
      </c>
      <c r="AH14" s="7" t="str">
        <f t="shared" si="14"/>
        <v>MET</v>
      </c>
    </row>
    <row r="15" spans="1:34" ht="15" customHeight="1" x14ac:dyDescent="0.25">
      <c r="B15" s="1" t="s">
        <v>46</v>
      </c>
      <c r="C15" s="4">
        <v>7898.0263670422373</v>
      </c>
      <c r="D15" s="4">
        <v>8130.3174790030107</v>
      </c>
      <c r="G15" s="20">
        <f t="shared" si="4"/>
        <v>232.29111196077338</v>
      </c>
      <c r="H15" s="21">
        <f t="shared" si="5"/>
        <v>0</v>
      </c>
      <c r="I15" s="21"/>
      <c r="J15" s="21">
        <f>SUM(H6-H15)</f>
        <v>-97.712666613888359</v>
      </c>
      <c r="K15" s="41" t="str">
        <f t="shared" si="7"/>
        <v>MET</v>
      </c>
      <c r="L15" s="7"/>
      <c r="M15" s="7"/>
      <c r="N15" s="7"/>
      <c r="O15" s="7"/>
      <c r="P15" s="7"/>
      <c r="Q15" s="7"/>
      <c r="R15" s="7"/>
      <c r="S15" s="29"/>
      <c r="T15" s="8">
        <v>0.13204422094508303</v>
      </c>
      <c r="U15" s="6">
        <v>0.13734634278858127</v>
      </c>
      <c r="X15" s="23">
        <f t="shared" si="8"/>
        <v>5.3021218434982365E-3</v>
      </c>
      <c r="Y15" s="21">
        <f t="shared" si="9"/>
        <v>0</v>
      </c>
      <c r="Z15" s="21">
        <f>SUM(Y6-Y15)</f>
        <v>-2.2524397424357329E-3</v>
      </c>
      <c r="AA15" s="41" t="str">
        <f t="shared" si="11"/>
        <v>MET</v>
      </c>
      <c r="AB15" s="7"/>
      <c r="AC15" s="7"/>
      <c r="AD15" s="7"/>
      <c r="AE15" s="7"/>
      <c r="AF15" s="7"/>
      <c r="AG15" s="7"/>
    </row>
    <row r="16" spans="1:34" ht="15" customHeight="1" x14ac:dyDescent="0.25">
      <c r="B16" s="1" t="s">
        <v>47</v>
      </c>
      <c r="C16" s="4">
        <v>9475.3326051975491</v>
      </c>
      <c r="D16" s="4">
        <v>9565.2672247454502</v>
      </c>
      <c r="G16" s="20">
        <f t="shared" si="4"/>
        <v>89.934619547901093</v>
      </c>
      <c r="H16" s="21">
        <f t="shared" si="5"/>
        <v>0</v>
      </c>
      <c r="I16" s="21"/>
      <c r="J16" s="21">
        <f>SUM(H6-H16)</f>
        <v>-97.712666613888359</v>
      </c>
      <c r="K16" s="41" t="str">
        <f t="shared" si="7"/>
        <v>MET</v>
      </c>
      <c r="L16" s="7"/>
      <c r="M16" s="7"/>
      <c r="N16" s="7"/>
      <c r="O16" s="7"/>
      <c r="P16" s="7"/>
      <c r="Q16" s="7"/>
      <c r="R16" s="7"/>
      <c r="S16" s="29"/>
      <c r="T16" s="8">
        <v>0.15322341498131783</v>
      </c>
      <c r="U16" s="6">
        <v>0.15338261050256777</v>
      </c>
      <c r="X16" s="23">
        <f t="shared" si="8"/>
        <v>1.5919552124993297E-4</v>
      </c>
      <c r="Y16" s="21">
        <f t="shared" si="9"/>
        <v>0</v>
      </c>
      <c r="Z16" s="21">
        <f>SUM(Y6-Y16)</f>
        <v>-2.2524397424357329E-3</v>
      </c>
      <c r="AA16" s="41" t="str">
        <f t="shared" si="11"/>
        <v>MET</v>
      </c>
      <c r="AB16" s="7"/>
      <c r="AC16" s="7"/>
      <c r="AD16" s="7"/>
      <c r="AE16" s="7"/>
      <c r="AF16" s="7"/>
      <c r="AG16" s="7"/>
    </row>
    <row r="17" spans="1:34" ht="15" customHeight="1" x14ac:dyDescent="0.25">
      <c r="A17" s="14" t="s">
        <v>11</v>
      </c>
      <c r="B17" s="14"/>
      <c r="C17" s="14"/>
      <c r="D17" s="14"/>
      <c r="E17" s="15">
        <v>11452.39</v>
      </c>
      <c r="F17" s="15">
        <v>11538.49</v>
      </c>
      <c r="G17" s="15">
        <f>SUM(F17-E17)</f>
        <v>86.100000000000364</v>
      </c>
      <c r="H17" s="19">
        <f>IF(G17&gt;0,0,G17)</f>
        <v>0</v>
      </c>
      <c r="I17" s="19"/>
      <c r="J17" s="19"/>
      <c r="K17" s="43"/>
      <c r="L17" s="19"/>
      <c r="M17" s="19"/>
      <c r="N17" s="19"/>
      <c r="O17" s="19"/>
      <c r="P17" s="19"/>
      <c r="Q17" s="19"/>
      <c r="R17" s="19"/>
      <c r="S17" s="28"/>
      <c r="T17" s="14"/>
      <c r="U17" s="14"/>
      <c r="V17" s="16">
        <v>0.12671277812142681</v>
      </c>
      <c r="W17" s="16">
        <v>0.12214099272495485</v>
      </c>
      <c r="X17" s="22">
        <f>SUM(W17-V17)</f>
        <v>-4.5717853964719612E-3</v>
      </c>
      <c r="Y17" s="19">
        <f>IF(X17&gt;0,0,X17)</f>
        <v>-4.5717853964719612E-3</v>
      </c>
      <c r="Z17" s="14"/>
      <c r="AA17" s="44"/>
      <c r="AB17" s="14"/>
      <c r="AC17" s="14"/>
      <c r="AD17" s="14"/>
      <c r="AE17" s="14"/>
      <c r="AF17" s="14"/>
      <c r="AG17" s="14"/>
      <c r="AH17" s="14"/>
    </row>
    <row r="18" spans="1:34" ht="15" customHeight="1" x14ac:dyDescent="0.25">
      <c r="B18" s="1" t="s">
        <v>48</v>
      </c>
      <c r="C18" s="5">
        <v>12713.68324390618</v>
      </c>
      <c r="D18" s="4">
        <v>11379.657819054908</v>
      </c>
      <c r="G18" s="20">
        <f t="shared" ref="G18:G19" si="16">SUM(D18-C18)</f>
        <v>-1334.025424851272</v>
      </c>
      <c r="H18" s="21">
        <f t="shared" ref="H18:H19" si="17">IF(G18&gt;0,0,G18)</f>
        <v>-1334.025424851272</v>
      </c>
      <c r="I18" s="21"/>
      <c r="J18" s="21">
        <f t="shared" ref="J18" si="18">SUM(H17-H18)</f>
        <v>1334.025424851272</v>
      </c>
      <c r="K18" s="41" t="s">
        <v>212</v>
      </c>
      <c r="L18" s="7" t="s">
        <v>201</v>
      </c>
      <c r="M18" s="32">
        <v>10925.481312546315</v>
      </c>
      <c r="N18" s="32">
        <v>10227.996841426806</v>
      </c>
      <c r="O18" s="32">
        <f>SUM(N18-M18)</f>
        <v>-697.48447111950918</v>
      </c>
      <c r="P18" s="33">
        <f>IF(O18&gt;0,0,O18)</f>
        <v>-697.48447111950918</v>
      </c>
      <c r="Q18" s="33">
        <f>H18</f>
        <v>-1334.025424851272</v>
      </c>
      <c r="R18" s="7" t="str">
        <f t="shared" ref="R18" si="19">IF(Q18&lt;=0,"MET","NOT MET")</f>
        <v>MET</v>
      </c>
      <c r="S18" s="29"/>
      <c r="T18" s="6">
        <v>0.18089835965046758</v>
      </c>
      <c r="U18" s="6">
        <v>0.16358407429883118</v>
      </c>
      <c r="X18" s="23">
        <f t="shared" ref="X18:X19" si="20">SUM(U18-T18)</f>
        <v>-1.7314285351636399E-2</v>
      </c>
      <c r="Y18" s="21">
        <f t="shared" ref="Y18:Y19" si="21">IF(X18&gt;0,0,X18)</f>
        <v>-1.7314285351636399E-2</v>
      </c>
      <c r="Z18" s="21">
        <f t="shared" ref="Z18" si="22">SUM(Y17-Y18)</f>
        <v>1.2742499955164438E-2</v>
      </c>
      <c r="AA18" s="41" t="s">
        <v>212</v>
      </c>
      <c r="AB18" s="7" t="s">
        <v>201</v>
      </c>
      <c r="AC18" s="10">
        <v>0.14532687755850848</v>
      </c>
      <c r="AD18" s="10">
        <v>0.12249708891365736</v>
      </c>
      <c r="AE18" s="36">
        <f>SUM(AD18-AC18)</f>
        <v>-2.2829788644851121E-2</v>
      </c>
      <c r="AF18" s="13">
        <f t="shared" ref="AF18" si="23">IF(AE18&gt;0,0,AE18)</f>
        <v>-2.2829788644851121E-2</v>
      </c>
      <c r="AG18" s="37">
        <f>X18</f>
        <v>-1.7314285351636399E-2</v>
      </c>
      <c r="AH18" s="7" t="str">
        <f t="shared" ref="AH18" si="24">IF(AG18&lt;=0,"MET","NOT MET")</f>
        <v>MET</v>
      </c>
    </row>
    <row r="19" spans="1:34" ht="15" customHeight="1" x14ac:dyDescent="0.25">
      <c r="B19" s="1" t="s">
        <v>49</v>
      </c>
      <c r="C19" s="5">
        <v>12233.198548052549</v>
      </c>
      <c r="D19" s="4">
        <v>12248.892523364486</v>
      </c>
      <c r="G19" s="20">
        <f t="shared" si="16"/>
        <v>15.693975311936811</v>
      </c>
      <c r="H19" s="21">
        <f t="shared" si="17"/>
        <v>0</v>
      </c>
      <c r="I19" s="21"/>
      <c r="J19" s="21">
        <f>SUM(H17-H19)</f>
        <v>0</v>
      </c>
      <c r="K19" s="41" t="str">
        <f>IF(J19&lt;=0,"MET","NOT MET")</f>
        <v>MET</v>
      </c>
      <c r="L19" s="7"/>
      <c r="M19" s="7"/>
      <c r="N19" s="7"/>
      <c r="O19" s="7"/>
      <c r="P19" s="7"/>
      <c r="Q19" s="7"/>
      <c r="R19" s="7"/>
      <c r="S19" s="29"/>
      <c r="T19" s="6">
        <v>0.14596297149880927</v>
      </c>
      <c r="U19" s="6">
        <v>0.14937950053623411</v>
      </c>
      <c r="X19" s="23">
        <f t="shared" si="20"/>
        <v>3.4165290374248425E-3</v>
      </c>
      <c r="Y19" s="21">
        <f t="shared" si="21"/>
        <v>0</v>
      </c>
      <c r="Z19" s="21">
        <f>SUM(Y17-Y19)</f>
        <v>-4.5717853964719612E-3</v>
      </c>
      <c r="AA19" s="41" t="str">
        <f t="shared" ref="AA19" si="25">IF(Z19&lt;=0,"MET","NOT MET")</f>
        <v>MET</v>
      </c>
      <c r="AB19" s="7"/>
      <c r="AC19" s="7"/>
      <c r="AD19" s="7"/>
      <c r="AE19" s="7"/>
      <c r="AF19" s="7"/>
      <c r="AG19" s="7"/>
    </row>
    <row r="20" spans="1:34" ht="15" customHeight="1" x14ac:dyDescent="0.25">
      <c r="A20" s="14" t="s">
        <v>50</v>
      </c>
      <c r="B20" s="17"/>
      <c r="C20" s="14"/>
      <c r="D20" s="14"/>
      <c r="E20" s="15">
        <v>7043.4460618526973</v>
      </c>
      <c r="F20" s="15">
        <v>7850.3079401321429</v>
      </c>
      <c r="G20" s="15">
        <f>SUM(F20-E20)</f>
        <v>806.86187827944559</v>
      </c>
      <c r="H20" s="19">
        <f>IF(G20&gt;0,0,G20)</f>
        <v>0</v>
      </c>
      <c r="I20" s="40" t="s">
        <v>209</v>
      </c>
      <c r="J20" s="19"/>
      <c r="K20" s="43"/>
      <c r="L20" s="19"/>
      <c r="M20" s="19"/>
      <c r="N20" s="19"/>
      <c r="O20" s="19"/>
      <c r="P20" s="19"/>
      <c r="Q20" s="19"/>
      <c r="R20" s="19"/>
      <c r="S20" s="28"/>
      <c r="T20" s="14"/>
      <c r="U20" s="14"/>
      <c r="V20" s="16">
        <v>0.10434268847452764</v>
      </c>
      <c r="W20" s="16">
        <v>0.11253393825191581</v>
      </c>
      <c r="X20" s="22">
        <f>SUM(W20-V20)</f>
        <v>8.1912497773881654E-3</v>
      </c>
      <c r="Y20" s="19">
        <f>IF(X20&gt;0,0,X20)</f>
        <v>0</v>
      </c>
      <c r="Z20" s="14"/>
      <c r="AA20" s="44"/>
      <c r="AB20" s="14"/>
      <c r="AC20" s="14"/>
      <c r="AD20" s="14"/>
      <c r="AE20" s="14"/>
      <c r="AF20" s="14"/>
      <c r="AG20" s="14"/>
      <c r="AH20" s="14"/>
    </row>
    <row r="21" spans="1:34" ht="15" customHeight="1" x14ac:dyDescent="0.25">
      <c r="B21" s="1" t="s">
        <v>51</v>
      </c>
      <c r="C21" s="4">
        <v>6206.5626976581752</v>
      </c>
      <c r="D21" s="4">
        <v>7698.4796539056069</v>
      </c>
      <c r="G21" s="20">
        <f t="shared" ref="G21:G25" si="26">SUM(D21-C21)</f>
        <v>1491.9169562474317</v>
      </c>
      <c r="H21" s="21">
        <f t="shared" ref="H21:H25" si="27">IF(G21&gt;0,0,G21)</f>
        <v>0</v>
      </c>
      <c r="I21" s="21"/>
      <c r="J21" s="21">
        <f t="shared" ref="J21" si="28">SUM(H20-H21)</f>
        <v>0</v>
      </c>
      <c r="K21" s="41" t="str">
        <f>IF(J21&lt;=0,"MET","NOT MET")</f>
        <v>MET</v>
      </c>
      <c r="L21" s="7"/>
      <c r="M21" s="32"/>
      <c r="N21" s="32"/>
      <c r="O21" s="7"/>
      <c r="P21" s="7"/>
      <c r="Q21" s="7"/>
      <c r="R21" s="7"/>
      <c r="S21" s="29"/>
      <c r="T21" s="6">
        <v>0.10878717913893794</v>
      </c>
      <c r="U21" s="6">
        <v>0.11256097805793669</v>
      </c>
      <c r="X21" s="23">
        <f t="shared" ref="X21:X25" si="29">SUM(U21-T21)</f>
        <v>3.773798918998747E-3</v>
      </c>
      <c r="Y21" s="21">
        <f t="shared" ref="Y21:Y25" si="30">IF(X21&gt;0,0,X21)</f>
        <v>0</v>
      </c>
      <c r="Z21" s="21">
        <f t="shared" ref="Z21" si="31">SUM(Y20-Y21)</f>
        <v>0</v>
      </c>
      <c r="AA21" s="41" t="str">
        <f t="shared" ref="AA21:AA25" si="32">IF(Z21&lt;=0,"MET","NOT MET")</f>
        <v>MET</v>
      </c>
      <c r="AB21" s="7"/>
      <c r="AC21" s="7"/>
      <c r="AD21" s="7"/>
      <c r="AE21" s="7"/>
      <c r="AF21" s="7"/>
      <c r="AG21" s="7"/>
    </row>
    <row r="22" spans="1:34" ht="15" customHeight="1" x14ac:dyDescent="0.25">
      <c r="B22" s="1" t="s">
        <v>52</v>
      </c>
      <c r="C22" s="4">
        <v>7746.9947696879653</v>
      </c>
      <c r="D22" s="4">
        <v>8832.7885428681275</v>
      </c>
      <c r="G22" s="20">
        <f t="shared" si="26"/>
        <v>1085.7937731801621</v>
      </c>
      <c r="H22" s="21">
        <f t="shared" si="27"/>
        <v>0</v>
      </c>
      <c r="I22" s="21"/>
      <c r="J22" s="21">
        <f>SUM(H20-H22)</f>
        <v>0</v>
      </c>
      <c r="K22" s="41" t="str">
        <f>IF(J22&lt;=0,"MET","NOT MET")</f>
        <v>MET</v>
      </c>
      <c r="L22" s="7"/>
      <c r="M22" s="7"/>
      <c r="N22" s="7"/>
      <c r="O22" s="7"/>
      <c r="P22" s="7"/>
      <c r="Q22" s="7"/>
      <c r="R22" s="7"/>
      <c r="S22" s="29"/>
      <c r="T22" s="6">
        <v>0.11462109955423477</v>
      </c>
      <c r="U22" s="6">
        <v>0.15073872686329434</v>
      </c>
      <c r="X22" s="23">
        <f t="shared" si="29"/>
        <v>3.6117627309059569E-2</v>
      </c>
      <c r="Y22" s="21">
        <f t="shared" si="30"/>
        <v>0</v>
      </c>
      <c r="Z22" s="21">
        <f>SUM(Y20-Y22)</f>
        <v>0</v>
      </c>
      <c r="AA22" s="41" t="str">
        <f t="shared" si="32"/>
        <v>MET</v>
      </c>
      <c r="AB22" s="7"/>
      <c r="AC22" s="7"/>
      <c r="AD22" s="7"/>
      <c r="AE22" s="7"/>
      <c r="AF22" s="7"/>
      <c r="AG22" s="7"/>
    </row>
    <row r="23" spans="1:34" ht="15" customHeight="1" x14ac:dyDescent="0.25">
      <c r="B23" s="1" t="s">
        <v>53</v>
      </c>
      <c r="C23" s="4">
        <v>8556.405317786086</v>
      </c>
      <c r="D23" s="4">
        <v>8201.6331538679515</v>
      </c>
      <c r="G23" s="20">
        <f t="shared" si="26"/>
        <v>-354.77216391813454</v>
      </c>
      <c r="H23" s="21">
        <f t="shared" si="27"/>
        <v>-354.77216391813454</v>
      </c>
      <c r="I23" s="21"/>
      <c r="J23" s="21">
        <f>SUM(H20-H23)</f>
        <v>354.77216391813454</v>
      </c>
      <c r="K23" s="41" t="s">
        <v>210</v>
      </c>
      <c r="L23" s="7" t="s">
        <v>201</v>
      </c>
      <c r="M23" s="32">
        <v>7086.4353152028807</v>
      </c>
      <c r="N23" s="32">
        <v>6792.776034489546</v>
      </c>
      <c r="O23" s="32">
        <f>SUM(N23-M23)</f>
        <v>-293.65928071333474</v>
      </c>
      <c r="P23" s="33">
        <f>IF(O23&gt;0,0,O23)</f>
        <v>-293.65928071333474</v>
      </c>
      <c r="Q23" s="33">
        <f>H23</f>
        <v>-354.77216391813454</v>
      </c>
      <c r="R23" s="7" t="str">
        <f t="shared" ref="R23" si="33">IF(Q23&lt;=0,"MET","NOT MET")</f>
        <v>MET</v>
      </c>
      <c r="S23" s="29"/>
      <c r="T23" s="6">
        <v>0.1435070197913671</v>
      </c>
      <c r="U23" s="6">
        <v>0.10929441768206291</v>
      </c>
      <c r="X23" s="23">
        <f t="shared" si="29"/>
        <v>-3.4212602109304185E-2</v>
      </c>
      <c r="Y23" s="21">
        <f t="shared" si="30"/>
        <v>-3.4212602109304185E-2</v>
      </c>
      <c r="Z23" s="21">
        <f>SUM(Y20-Y23)</f>
        <v>3.4212602109304185E-2</v>
      </c>
      <c r="AA23" s="41" t="s">
        <v>210</v>
      </c>
      <c r="AB23" s="7" t="s">
        <v>201</v>
      </c>
      <c r="AC23" s="10">
        <v>0.11718374676695675</v>
      </c>
      <c r="AD23" s="10">
        <v>0.1182992172204346</v>
      </c>
      <c r="AE23" s="36">
        <f>SUM(AD23-AC23)</f>
        <v>1.1154704534778459E-3</v>
      </c>
      <c r="AF23" s="13">
        <f t="shared" ref="AF23" si="34">IF(AE23&gt;0,0,AE23)</f>
        <v>0</v>
      </c>
      <c r="AG23" s="37">
        <f>X23</f>
        <v>-3.4212602109304185E-2</v>
      </c>
      <c r="AH23" s="7" t="str">
        <f t="shared" ref="AH23" si="35">IF(AG23&lt;=0,"MET","NOT MET")</f>
        <v>MET</v>
      </c>
    </row>
    <row r="24" spans="1:34" ht="15" customHeight="1" x14ac:dyDescent="0.25">
      <c r="B24" s="1" t="s">
        <v>54</v>
      </c>
      <c r="C24" s="4">
        <v>7480.840143780184</v>
      </c>
      <c r="D24" s="4">
        <v>8262.5467498373237</v>
      </c>
      <c r="G24" s="20">
        <f t="shared" si="26"/>
        <v>781.70660605713965</v>
      </c>
      <c r="H24" s="21">
        <f t="shared" si="27"/>
        <v>0</v>
      </c>
      <c r="I24" s="21"/>
      <c r="J24" s="21">
        <f>SUM(H20-H24)</f>
        <v>0</v>
      </c>
      <c r="K24" s="41" t="str">
        <f>IF(J24&lt;=0,"MET","NOT MET")</f>
        <v>MET</v>
      </c>
      <c r="L24" s="7"/>
      <c r="M24" s="7"/>
      <c r="N24" s="7"/>
      <c r="O24" s="7"/>
      <c r="P24" s="7"/>
      <c r="Q24" s="7"/>
      <c r="R24" s="7"/>
      <c r="S24" s="29"/>
      <c r="T24" s="6">
        <v>0.12549893046949079</v>
      </c>
      <c r="U24" s="6">
        <v>0.12769537998967845</v>
      </c>
      <c r="X24" s="23">
        <f t="shared" si="29"/>
        <v>2.1964495201876599E-3</v>
      </c>
      <c r="Y24" s="21">
        <f t="shared" si="30"/>
        <v>0</v>
      </c>
      <c r="Z24" s="21">
        <f>SUM(Y20-Y24)</f>
        <v>0</v>
      </c>
      <c r="AA24" s="41" t="str">
        <f t="shared" si="32"/>
        <v>MET</v>
      </c>
      <c r="AB24" s="7"/>
      <c r="AC24" s="7"/>
      <c r="AD24" s="7"/>
      <c r="AE24" s="7"/>
      <c r="AF24" s="7"/>
      <c r="AG24" s="7"/>
    </row>
    <row r="25" spans="1:34" ht="15" customHeight="1" x14ac:dyDescent="0.25">
      <c r="B25" s="1" t="s">
        <v>55</v>
      </c>
      <c r="C25" s="4">
        <v>6810.7608467318414</v>
      </c>
      <c r="D25" s="4">
        <v>7521.403877930934</v>
      </c>
      <c r="G25" s="20">
        <f t="shared" si="26"/>
        <v>710.64303119909255</v>
      </c>
      <c r="H25" s="21">
        <f t="shared" si="27"/>
        <v>0</v>
      </c>
      <c r="I25" s="21"/>
      <c r="J25" s="21">
        <f>SUM(H20-H25)</f>
        <v>0</v>
      </c>
      <c r="K25" s="41" t="str">
        <f>IF(J25&lt;=0,"MET","NOT MET")</f>
        <v>MET</v>
      </c>
      <c r="L25" s="7"/>
      <c r="M25" s="7"/>
      <c r="N25" s="7"/>
      <c r="O25" s="7"/>
      <c r="P25" s="7"/>
      <c r="Q25" s="7"/>
      <c r="R25" s="7"/>
      <c r="S25" s="29"/>
      <c r="T25" s="6">
        <v>0.11684980205219359</v>
      </c>
      <c r="U25" s="6">
        <v>0.1210023217385848</v>
      </c>
      <c r="X25" s="23">
        <f t="shared" si="29"/>
        <v>4.152519686391215E-3</v>
      </c>
      <c r="Y25" s="21">
        <f t="shared" si="30"/>
        <v>0</v>
      </c>
      <c r="Z25" s="21">
        <f>SUM(Y20-Y25)</f>
        <v>0</v>
      </c>
      <c r="AA25" s="41" t="str">
        <f t="shared" si="32"/>
        <v>MET</v>
      </c>
      <c r="AB25" s="7"/>
      <c r="AC25" s="7"/>
      <c r="AD25" s="7"/>
      <c r="AE25" s="7"/>
      <c r="AF25" s="7"/>
      <c r="AG25" s="7"/>
    </row>
    <row r="26" spans="1:34" ht="15" customHeight="1" x14ac:dyDescent="0.25">
      <c r="A26" s="14" t="s">
        <v>12</v>
      </c>
      <c r="B26" s="14"/>
      <c r="C26" s="14"/>
      <c r="D26" s="14"/>
      <c r="E26" s="15">
        <v>10250.972243825467</v>
      </c>
      <c r="F26" s="15">
        <v>11272.387329797797</v>
      </c>
      <c r="G26" s="15">
        <f>SUM(F26-E26)</f>
        <v>1021.4150859723304</v>
      </c>
      <c r="H26" s="19">
        <f>IF(G26&gt;0,0,G26)</f>
        <v>0</v>
      </c>
      <c r="I26" s="40" t="s">
        <v>209</v>
      </c>
      <c r="J26" s="19"/>
      <c r="K26" s="43"/>
      <c r="L26" s="19"/>
      <c r="M26" s="19"/>
      <c r="N26" s="19"/>
      <c r="O26" s="19"/>
      <c r="P26" s="19"/>
      <c r="Q26" s="19"/>
      <c r="R26" s="19"/>
      <c r="S26" s="28"/>
      <c r="T26" s="14"/>
      <c r="U26" s="14"/>
      <c r="V26" s="16">
        <v>0.12026385632097893</v>
      </c>
      <c r="W26" s="16">
        <v>0.12446533670545193</v>
      </c>
      <c r="X26" s="22">
        <f>SUM(W26-V26)</f>
        <v>4.2014803844730025E-3</v>
      </c>
      <c r="Y26" s="19">
        <f>IF(X26&gt;0,0,X26)</f>
        <v>0</v>
      </c>
      <c r="Z26" s="14"/>
      <c r="AA26" s="44"/>
      <c r="AB26" s="14"/>
      <c r="AC26" s="14"/>
      <c r="AD26" s="14"/>
      <c r="AE26" s="14"/>
      <c r="AF26" s="14"/>
      <c r="AG26" s="14"/>
      <c r="AH26" s="14"/>
    </row>
    <row r="27" spans="1:34" ht="15" customHeight="1" x14ac:dyDescent="0.25">
      <c r="B27" s="1" t="s">
        <v>56</v>
      </c>
      <c r="C27" s="4">
        <v>14422.521877744884</v>
      </c>
      <c r="D27" s="4">
        <v>14461.185221399635</v>
      </c>
      <c r="G27" s="20">
        <f t="shared" ref="G27:G34" si="36">SUM(D27-C27)</f>
        <v>38.663343654750861</v>
      </c>
      <c r="H27" s="21">
        <f t="shared" ref="H27:H34" si="37">IF(G27&gt;0,0,G27)</f>
        <v>0</v>
      </c>
      <c r="I27" s="21"/>
      <c r="J27" s="21">
        <f t="shared" ref="J27" si="38">SUM(H26-H27)</f>
        <v>0</v>
      </c>
      <c r="K27" s="41" t="str">
        <f t="shared" ref="K27:K34" si="39">IF(J27&lt;=0,"MET","NOT MET")</f>
        <v>MET</v>
      </c>
      <c r="L27" s="7"/>
      <c r="M27" s="7"/>
      <c r="N27" s="7"/>
      <c r="O27" s="7"/>
      <c r="P27" s="7"/>
      <c r="Q27" s="7"/>
      <c r="R27" s="7"/>
      <c r="S27" s="29"/>
      <c r="T27" s="6">
        <v>0.10839649956081854</v>
      </c>
      <c r="U27" s="6">
        <v>0.19506739768124037</v>
      </c>
      <c r="X27" s="23">
        <f t="shared" ref="X27:X34" si="40">SUM(U27-T27)</f>
        <v>8.6670898120421835E-2</v>
      </c>
      <c r="Y27" s="21">
        <f t="shared" ref="Y27:Y34" si="41">IF(X27&gt;0,0,X27)</f>
        <v>0</v>
      </c>
      <c r="Z27" s="21">
        <f t="shared" ref="Z27" si="42">SUM(Y26-Y27)</f>
        <v>0</v>
      </c>
      <c r="AA27" s="41" t="str">
        <f t="shared" ref="AA27:AA33" si="43">IF(Z27&lt;=0,"MET","NOT MET")</f>
        <v>MET</v>
      </c>
      <c r="AB27" s="7"/>
      <c r="AC27" s="7"/>
      <c r="AD27" s="7"/>
      <c r="AE27" s="7"/>
      <c r="AF27" s="7"/>
      <c r="AG27" s="7"/>
    </row>
    <row r="28" spans="1:34" ht="15" customHeight="1" x14ac:dyDescent="0.25">
      <c r="B28" s="1" t="s">
        <v>57</v>
      </c>
      <c r="C28" s="4">
        <v>17196.732921426905</v>
      </c>
      <c r="D28" s="4">
        <v>20976.273008195618</v>
      </c>
      <c r="G28" s="20">
        <f t="shared" si="36"/>
        <v>3779.5400867687131</v>
      </c>
      <c r="H28" s="21">
        <f t="shared" si="37"/>
        <v>0</v>
      </c>
      <c r="I28" s="21"/>
      <c r="J28" s="21">
        <f>SUM(H26-H28)</f>
        <v>0</v>
      </c>
      <c r="K28" s="41" t="str">
        <f t="shared" si="39"/>
        <v>MET</v>
      </c>
      <c r="L28" s="7"/>
      <c r="M28" s="7"/>
      <c r="N28" s="7"/>
      <c r="O28" s="7"/>
      <c r="P28" s="7"/>
      <c r="Q28" s="7"/>
      <c r="R28" s="7"/>
      <c r="S28" s="29"/>
      <c r="T28" s="6">
        <v>0.15786430403357429</v>
      </c>
      <c r="U28" s="6">
        <v>0.23948206368399835</v>
      </c>
      <c r="X28" s="23">
        <f t="shared" si="40"/>
        <v>8.161775965042406E-2</v>
      </c>
      <c r="Y28" s="21">
        <f t="shared" si="41"/>
        <v>0</v>
      </c>
      <c r="Z28" s="21">
        <f>SUM(Y26-Y28)</f>
        <v>0</v>
      </c>
      <c r="AA28" s="41" t="str">
        <f t="shared" si="43"/>
        <v>MET</v>
      </c>
      <c r="AB28" s="7"/>
      <c r="AC28" s="7"/>
      <c r="AD28" s="7"/>
      <c r="AE28" s="7"/>
      <c r="AF28" s="7"/>
      <c r="AG28" s="7"/>
    </row>
    <row r="29" spans="1:34" ht="15" customHeight="1" x14ac:dyDescent="0.25">
      <c r="B29" s="1" t="s">
        <v>58</v>
      </c>
      <c r="C29" s="4">
        <v>11418.59141635667</v>
      </c>
      <c r="D29" s="4">
        <v>14466.729555857974</v>
      </c>
      <c r="G29" s="20">
        <f t="shared" si="36"/>
        <v>3048.1381395013032</v>
      </c>
      <c r="H29" s="21">
        <f t="shared" si="37"/>
        <v>0</v>
      </c>
      <c r="I29" s="21"/>
      <c r="J29" s="21">
        <f>SUM(H26-H29)</f>
        <v>0</v>
      </c>
      <c r="K29" s="41" t="str">
        <f t="shared" si="39"/>
        <v>MET</v>
      </c>
      <c r="L29" s="7"/>
      <c r="M29" s="7"/>
      <c r="N29" s="7"/>
      <c r="O29" s="7"/>
      <c r="P29" s="7"/>
      <c r="Q29" s="7"/>
      <c r="R29" s="7"/>
      <c r="S29" s="29"/>
      <c r="T29" s="6">
        <v>0.15971906057409363</v>
      </c>
      <c r="U29" s="6">
        <v>0.17714462452059881</v>
      </c>
      <c r="X29" s="23">
        <f t="shared" si="40"/>
        <v>1.7425563946505185E-2</v>
      </c>
      <c r="Y29" s="21">
        <f t="shared" si="41"/>
        <v>0</v>
      </c>
      <c r="Z29" s="21">
        <f>SUM(Y26-Y29)</f>
        <v>0</v>
      </c>
      <c r="AA29" s="41" t="str">
        <f t="shared" si="43"/>
        <v>MET</v>
      </c>
      <c r="AB29" s="7"/>
      <c r="AC29" s="7"/>
      <c r="AD29" s="7"/>
      <c r="AE29" s="7"/>
      <c r="AF29" s="7"/>
      <c r="AG29" s="7"/>
    </row>
    <row r="30" spans="1:34" ht="15" customHeight="1" x14ac:dyDescent="0.25">
      <c r="B30" s="1" t="s">
        <v>59</v>
      </c>
      <c r="C30" s="4">
        <v>19498.790452293637</v>
      </c>
      <c r="D30" s="4">
        <v>21429.003418353932</v>
      </c>
      <c r="G30" s="20">
        <f t="shared" si="36"/>
        <v>1930.212966060295</v>
      </c>
      <c r="H30" s="21">
        <f t="shared" si="37"/>
        <v>0</v>
      </c>
      <c r="I30" s="21"/>
      <c r="J30" s="21">
        <f>SUM(H26-H30)</f>
        <v>0</v>
      </c>
      <c r="K30" s="41" t="str">
        <f t="shared" si="39"/>
        <v>MET</v>
      </c>
      <c r="L30" s="7"/>
      <c r="M30" s="7"/>
      <c r="N30" s="7"/>
      <c r="O30" s="7"/>
      <c r="P30" s="7"/>
      <c r="Q30" s="7"/>
      <c r="R30" s="7"/>
      <c r="S30" s="29"/>
      <c r="T30" s="6">
        <v>0.38471723605481567</v>
      </c>
      <c r="U30" s="6">
        <v>0.21875230081514593</v>
      </c>
      <c r="X30" s="23">
        <f t="shared" si="40"/>
        <v>-0.16596493523966974</v>
      </c>
      <c r="Y30" s="21">
        <f t="shared" si="41"/>
        <v>-0.16596493523966974</v>
      </c>
      <c r="Z30" s="21">
        <f>SUM(Y26-Y30)</f>
        <v>0.16596493523966974</v>
      </c>
      <c r="AA30" s="41" t="s">
        <v>210</v>
      </c>
      <c r="AB30" s="7" t="s">
        <v>201</v>
      </c>
      <c r="AC30" s="10">
        <v>0.14104350570298915</v>
      </c>
      <c r="AD30" s="10">
        <v>0.14553046811179404</v>
      </c>
      <c r="AE30" s="36">
        <f t="shared" ref="AE30:AE31" si="44">SUM(AD30-AC30)</f>
        <v>4.4869624088048898E-3</v>
      </c>
      <c r="AF30" s="13">
        <f t="shared" ref="AF30:AF31" si="45">IF(AE30&gt;0,0,AE30)</f>
        <v>0</v>
      </c>
      <c r="AG30" s="37">
        <f t="shared" ref="AG30:AG31" si="46">X30</f>
        <v>-0.16596493523966974</v>
      </c>
      <c r="AH30" s="7" t="str">
        <f t="shared" ref="AH30:AH31" si="47">IF(AG30&lt;=0,"MET","NOT MET")</f>
        <v>MET</v>
      </c>
    </row>
    <row r="31" spans="1:34" ht="15" customHeight="1" x14ac:dyDescent="0.25">
      <c r="B31" s="1" t="s">
        <v>60</v>
      </c>
      <c r="C31" s="4">
        <v>11148.369658979816</v>
      </c>
      <c r="D31" s="4">
        <v>13003.219353966753</v>
      </c>
      <c r="G31" s="20">
        <f t="shared" si="36"/>
        <v>1854.8496949869368</v>
      </c>
      <c r="H31" s="21">
        <f t="shared" si="37"/>
        <v>0</v>
      </c>
      <c r="I31" s="21"/>
      <c r="J31" s="21">
        <f>SUM(H26-H31)</f>
        <v>0</v>
      </c>
      <c r="K31" s="41" t="str">
        <f t="shared" si="39"/>
        <v>MET</v>
      </c>
      <c r="L31" s="7"/>
      <c r="M31" s="7"/>
      <c r="N31" s="7"/>
      <c r="O31" s="7"/>
      <c r="P31" s="7"/>
      <c r="Q31" s="7"/>
      <c r="R31" s="7"/>
      <c r="S31" s="29"/>
      <c r="T31" s="6">
        <v>0.18438466846857213</v>
      </c>
      <c r="U31" s="6">
        <v>0.16981402892282743</v>
      </c>
      <c r="X31" s="23">
        <f t="shared" si="40"/>
        <v>-1.4570639545744696E-2</v>
      </c>
      <c r="Y31" s="21">
        <f t="shared" si="41"/>
        <v>-1.4570639545744696E-2</v>
      </c>
      <c r="Z31" s="21">
        <f>SUM(Y26-Y31)</f>
        <v>1.4570639545744696E-2</v>
      </c>
      <c r="AA31" s="41" t="s">
        <v>210</v>
      </c>
      <c r="AB31" s="7" t="s">
        <v>201</v>
      </c>
      <c r="AC31" s="10">
        <v>0.14104350570298915</v>
      </c>
      <c r="AD31" s="10">
        <v>0.12446533670545193</v>
      </c>
      <c r="AE31" s="36">
        <f t="shared" si="44"/>
        <v>-1.6578168997537224E-2</v>
      </c>
      <c r="AF31" s="13">
        <f t="shared" si="45"/>
        <v>-1.6578168997537224E-2</v>
      </c>
      <c r="AG31" s="37">
        <f t="shared" si="46"/>
        <v>-1.4570639545744696E-2</v>
      </c>
      <c r="AH31" s="7" t="str">
        <f t="shared" si="47"/>
        <v>MET</v>
      </c>
    </row>
    <row r="32" spans="1:34" ht="15" customHeight="1" x14ac:dyDescent="0.25">
      <c r="B32" s="1" t="s">
        <v>61</v>
      </c>
      <c r="C32" s="4">
        <v>11625.501124317378</v>
      </c>
      <c r="D32" s="4">
        <v>12536.723172954402</v>
      </c>
      <c r="G32" s="20">
        <f t="shared" si="36"/>
        <v>911.22204863702427</v>
      </c>
      <c r="H32" s="21">
        <f t="shared" si="37"/>
        <v>0</v>
      </c>
      <c r="I32" s="21"/>
      <c r="J32" s="21">
        <f>SUM(H26-H32)</f>
        <v>0</v>
      </c>
      <c r="K32" s="41" t="str">
        <f t="shared" si="39"/>
        <v>MET</v>
      </c>
      <c r="L32" s="7"/>
      <c r="M32" s="7"/>
      <c r="N32" s="7"/>
      <c r="O32" s="7"/>
      <c r="P32" s="7"/>
      <c r="Q32" s="7"/>
      <c r="R32" s="7"/>
      <c r="S32" s="29"/>
      <c r="T32" s="6">
        <v>0.12801140379055576</v>
      </c>
      <c r="U32" s="6">
        <v>0.14949144341037759</v>
      </c>
      <c r="X32" s="23">
        <f t="shared" si="40"/>
        <v>2.1480039619821839E-2</v>
      </c>
      <c r="Y32" s="21">
        <f t="shared" si="41"/>
        <v>0</v>
      </c>
      <c r="Z32" s="21">
        <f>SUM(Y26-Y32)</f>
        <v>0</v>
      </c>
      <c r="AA32" s="41" t="str">
        <f t="shared" si="43"/>
        <v>MET</v>
      </c>
      <c r="AB32" s="7"/>
      <c r="AC32" s="7"/>
      <c r="AD32" s="7"/>
      <c r="AE32" s="7"/>
      <c r="AF32" s="7"/>
      <c r="AG32" s="7"/>
    </row>
    <row r="33" spans="1:34" ht="15" customHeight="1" x14ac:dyDescent="0.25">
      <c r="B33" s="1" t="s">
        <v>62</v>
      </c>
      <c r="C33" s="4">
        <v>17207.637177417069</v>
      </c>
      <c r="D33" s="4">
        <v>19946.310359191262</v>
      </c>
      <c r="G33" s="20">
        <f t="shared" si="36"/>
        <v>2738.6731817741929</v>
      </c>
      <c r="H33" s="21">
        <f t="shared" si="37"/>
        <v>0</v>
      </c>
      <c r="I33" s="21"/>
      <c r="J33" s="21">
        <f>SUM(H26-H33)</f>
        <v>0</v>
      </c>
      <c r="K33" s="41" t="str">
        <f t="shared" si="39"/>
        <v>MET</v>
      </c>
      <c r="L33" s="7"/>
      <c r="M33" s="7"/>
      <c r="N33" s="7"/>
      <c r="O33" s="7"/>
      <c r="P33" s="7"/>
      <c r="Q33" s="7"/>
      <c r="R33" s="7"/>
      <c r="S33" s="29"/>
      <c r="T33" s="6">
        <v>0.22378969434293647</v>
      </c>
      <c r="U33" s="6">
        <v>0.22797878817007922</v>
      </c>
      <c r="X33" s="23">
        <f t="shared" si="40"/>
        <v>4.189093827142748E-3</v>
      </c>
      <c r="Y33" s="21">
        <f t="shared" si="41"/>
        <v>0</v>
      </c>
      <c r="Z33" s="21">
        <f>SUM(Y26-Y33)</f>
        <v>0</v>
      </c>
      <c r="AA33" s="41" t="str">
        <f t="shared" si="43"/>
        <v>MET</v>
      </c>
      <c r="AB33" s="7"/>
      <c r="AC33" s="7"/>
      <c r="AD33" s="7"/>
      <c r="AE33" s="7"/>
      <c r="AF33" s="7"/>
      <c r="AG33" s="7"/>
    </row>
    <row r="34" spans="1:34" ht="15" customHeight="1" x14ac:dyDescent="0.25">
      <c r="B34" s="1" t="s">
        <v>63</v>
      </c>
      <c r="C34" s="4">
        <v>16875.366840540144</v>
      </c>
      <c r="D34" s="4">
        <v>17607.724900532216</v>
      </c>
      <c r="G34" s="20">
        <f t="shared" si="36"/>
        <v>732.3580599920715</v>
      </c>
      <c r="H34" s="21">
        <f t="shared" si="37"/>
        <v>0</v>
      </c>
      <c r="I34" s="21"/>
      <c r="J34" s="21">
        <f>SUM(H26-H34)</f>
        <v>0</v>
      </c>
      <c r="K34" s="41" t="str">
        <f t="shared" si="39"/>
        <v>MET</v>
      </c>
      <c r="L34" s="7"/>
      <c r="M34" s="7"/>
      <c r="N34" s="7"/>
      <c r="O34" s="7"/>
      <c r="P34" s="7"/>
      <c r="Q34" s="7"/>
      <c r="R34" s="7"/>
      <c r="S34" s="29"/>
      <c r="T34" s="6">
        <v>0.24711256276507584</v>
      </c>
      <c r="U34" s="6">
        <v>0.20156926574691264</v>
      </c>
      <c r="X34" s="23">
        <f t="shared" si="40"/>
        <v>-4.5543297018163204E-2</v>
      </c>
      <c r="Y34" s="21">
        <f t="shared" si="41"/>
        <v>-4.5543297018163204E-2</v>
      </c>
      <c r="Z34" s="21">
        <f>SUM(Y26-Y34)</f>
        <v>4.5543297018163204E-2</v>
      </c>
      <c r="AA34" s="41" t="s">
        <v>210</v>
      </c>
      <c r="AB34" s="7" t="s">
        <v>201</v>
      </c>
      <c r="AC34" s="10">
        <v>0.14104350570298915</v>
      </c>
      <c r="AD34" s="10">
        <v>0.12446533670545193</v>
      </c>
      <c r="AE34" s="36">
        <f>SUM(AD34-AC34)</f>
        <v>-1.6578168997537224E-2</v>
      </c>
      <c r="AF34" s="13">
        <f t="shared" ref="AF34" si="48">IF(AE34&gt;0,0,AE34)</f>
        <v>-1.6578168997537224E-2</v>
      </c>
      <c r="AG34" s="37">
        <f>X34</f>
        <v>-4.5543297018163204E-2</v>
      </c>
      <c r="AH34" s="7" t="str">
        <f t="shared" ref="AH34" si="49">IF(AG34&lt;=0,"MET","NOT MET")</f>
        <v>MET</v>
      </c>
    </row>
    <row r="35" spans="1:34" ht="15" customHeight="1" x14ac:dyDescent="0.25">
      <c r="A35" s="14" t="s">
        <v>13</v>
      </c>
      <c r="B35" s="14"/>
      <c r="C35" s="14"/>
      <c r="D35" s="14"/>
      <c r="E35" s="15">
        <v>10476.143267009293</v>
      </c>
      <c r="F35" s="15">
        <v>10962.584412953613</v>
      </c>
      <c r="G35" s="15">
        <f>SUM(F35-E35)</f>
        <v>486.44114594431994</v>
      </c>
      <c r="H35" s="19">
        <f>IF(G35&gt;0,0,G35)</f>
        <v>0</v>
      </c>
      <c r="I35" s="40" t="s">
        <v>209</v>
      </c>
      <c r="J35" s="19"/>
      <c r="K35" s="43"/>
      <c r="L35" s="19"/>
      <c r="M35" s="19"/>
      <c r="N35" s="19"/>
      <c r="O35" s="19"/>
      <c r="P35" s="19"/>
      <c r="Q35" s="19"/>
      <c r="R35" s="19"/>
      <c r="S35" s="28"/>
      <c r="T35" s="14"/>
      <c r="U35" s="14"/>
      <c r="V35" s="16">
        <v>0.11792226884083845</v>
      </c>
      <c r="W35" s="16">
        <v>0.1231464722771491</v>
      </c>
      <c r="X35" s="22">
        <f>SUM(W35-V35)</f>
        <v>5.224203436310651E-3</v>
      </c>
      <c r="Y35" s="19">
        <f>IF(X35&gt;0,0,X35)</f>
        <v>0</v>
      </c>
      <c r="Z35" s="14"/>
      <c r="AA35" s="44"/>
      <c r="AB35" s="14"/>
      <c r="AC35" s="14"/>
      <c r="AD35" s="14"/>
      <c r="AE35" s="14"/>
      <c r="AF35" s="14"/>
      <c r="AG35" s="14"/>
      <c r="AH35" s="14"/>
    </row>
    <row r="36" spans="1:34" ht="15" customHeight="1" x14ac:dyDescent="0.25">
      <c r="B36" s="2" t="s">
        <v>64</v>
      </c>
      <c r="C36" s="4">
        <v>16232.323232323233</v>
      </c>
      <c r="D36" s="4">
        <v>16255.002305209775</v>
      </c>
      <c r="G36" s="20">
        <f t="shared" ref="G36:G55" si="50">SUM(D36-C36)</f>
        <v>22.67907288654169</v>
      </c>
      <c r="H36" s="21">
        <f t="shared" ref="H36:H55" si="51">IF(G36&gt;0,0,G36)</f>
        <v>0</v>
      </c>
      <c r="I36" s="21"/>
      <c r="J36" s="21">
        <f t="shared" ref="J36" si="52">SUM(H35-H36)</f>
        <v>0</v>
      </c>
      <c r="K36" s="41" t="str">
        <f t="shared" ref="K36:K55" si="53">IF(J36&lt;=0,"MET","NOT MET")</f>
        <v>MET</v>
      </c>
      <c r="L36" s="7"/>
      <c r="M36" s="32"/>
      <c r="N36" s="32"/>
      <c r="O36" s="7"/>
      <c r="P36" s="7"/>
      <c r="Q36" s="7"/>
      <c r="R36" s="7"/>
      <c r="S36" s="29"/>
      <c r="T36" s="6">
        <v>0.23217247097844113</v>
      </c>
      <c r="U36" s="6">
        <v>0.27662517289073307</v>
      </c>
      <c r="X36" s="23">
        <f t="shared" ref="X36:X55" si="54">SUM(U36-T36)</f>
        <v>4.4452701912291948E-2</v>
      </c>
      <c r="Y36" s="21">
        <f t="shared" ref="Y36:Y55" si="55">IF(X36&gt;0,0,X36)</f>
        <v>0</v>
      </c>
      <c r="Z36" s="21">
        <f t="shared" ref="Z36" si="56">SUM(Y35-Y36)</f>
        <v>0</v>
      </c>
      <c r="AA36" s="41" t="str">
        <f t="shared" ref="AA36:AA55" si="57">IF(Z36&lt;=0,"MET","NOT MET")</f>
        <v>MET</v>
      </c>
      <c r="AB36" s="7"/>
      <c r="AC36" s="7"/>
      <c r="AD36" s="7"/>
      <c r="AE36" s="7"/>
      <c r="AF36" s="7"/>
      <c r="AG36" s="7"/>
    </row>
    <row r="37" spans="1:34" ht="15" customHeight="1" x14ac:dyDescent="0.25">
      <c r="B37" s="2" t="s">
        <v>65</v>
      </c>
      <c r="C37" s="4">
        <v>11785.393342569365</v>
      </c>
      <c r="D37" s="4">
        <v>14256.031113041417</v>
      </c>
      <c r="G37" s="20">
        <f t="shared" si="50"/>
        <v>2470.6377704720526</v>
      </c>
      <c r="H37" s="21">
        <f t="shared" si="51"/>
        <v>0</v>
      </c>
      <c r="I37" s="21"/>
      <c r="J37" s="21">
        <f>SUM(H35-H37)</f>
        <v>0</v>
      </c>
      <c r="K37" s="41" t="str">
        <f t="shared" si="53"/>
        <v>MET</v>
      </c>
      <c r="L37" s="7"/>
      <c r="M37" s="7"/>
      <c r="N37" s="7"/>
      <c r="O37" s="7"/>
      <c r="P37" s="7"/>
      <c r="Q37" s="7"/>
      <c r="R37" s="7"/>
      <c r="S37" s="29"/>
      <c r="T37" s="6">
        <v>0.1625042123787771</v>
      </c>
      <c r="U37" s="6">
        <v>0.18162435345678524</v>
      </c>
      <c r="X37" s="23">
        <f t="shared" si="54"/>
        <v>1.9120141078008135E-2</v>
      </c>
      <c r="Y37" s="21">
        <f t="shared" si="55"/>
        <v>0</v>
      </c>
      <c r="Z37" s="21">
        <f>SUM(Y35-Y37)</f>
        <v>0</v>
      </c>
      <c r="AA37" s="41" t="str">
        <f t="shared" si="57"/>
        <v>MET</v>
      </c>
      <c r="AB37" s="7"/>
      <c r="AC37" s="7"/>
      <c r="AD37" s="7"/>
      <c r="AE37" s="7"/>
      <c r="AF37" s="7"/>
      <c r="AG37" s="7"/>
    </row>
    <row r="38" spans="1:34" ht="15" customHeight="1" x14ac:dyDescent="0.25">
      <c r="B38" s="2" t="s">
        <v>66</v>
      </c>
      <c r="C38" s="4">
        <v>18009.439141175393</v>
      </c>
      <c r="D38" s="4">
        <v>20905.73420135464</v>
      </c>
      <c r="G38" s="20">
        <f t="shared" si="50"/>
        <v>2896.2950601792472</v>
      </c>
      <c r="H38" s="21">
        <f t="shared" si="51"/>
        <v>0</v>
      </c>
      <c r="I38" s="21"/>
      <c r="J38" s="21">
        <f>SUM(H35-H38)</f>
        <v>0</v>
      </c>
      <c r="K38" s="41" t="str">
        <f t="shared" si="53"/>
        <v>MET</v>
      </c>
      <c r="L38" s="7"/>
      <c r="M38" s="7"/>
      <c r="N38" s="7"/>
      <c r="O38" s="7"/>
      <c r="P38" s="7"/>
      <c r="Q38" s="7"/>
      <c r="R38" s="7"/>
      <c r="S38" s="29"/>
      <c r="T38" s="6">
        <v>0.252218731891793</v>
      </c>
      <c r="U38" s="6">
        <v>0.27191425001643982</v>
      </c>
      <c r="X38" s="23">
        <f t="shared" si="54"/>
        <v>1.9695518124646816E-2</v>
      </c>
      <c r="Y38" s="21">
        <f t="shared" si="55"/>
        <v>0</v>
      </c>
      <c r="Z38" s="21">
        <f>SUM(Y35-Y38)</f>
        <v>0</v>
      </c>
      <c r="AA38" s="41" t="str">
        <f t="shared" si="57"/>
        <v>MET</v>
      </c>
      <c r="AB38" s="7"/>
      <c r="AC38" s="7"/>
      <c r="AD38" s="7"/>
      <c r="AE38" s="7"/>
      <c r="AF38" s="7"/>
      <c r="AG38" s="7"/>
    </row>
    <row r="39" spans="1:34" ht="15" customHeight="1" x14ac:dyDescent="0.25">
      <c r="B39" s="2" t="s">
        <v>67</v>
      </c>
      <c r="C39" s="4">
        <v>16122.741060366558</v>
      </c>
      <c r="D39" s="4">
        <v>19682.1903950591</v>
      </c>
      <c r="G39" s="20">
        <f t="shared" si="50"/>
        <v>3559.4493346925428</v>
      </c>
      <c r="H39" s="21">
        <f t="shared" si="51"/>
        <v>0</v>
      </c>
      <c r="I39" s="21"/>
      <c r="J39" s="21">
        <f>SUM(H35-H39)</f>
        <v>0</v>
      </c>
      <c r="K39" s="41" t="str">
        <f t="shared" si="53"/>
        <v>MET</v>
      </c>
      <c r="L39" s="7"/>
      <c r="M39" s="7"/>
      <c r="N39" s="7"/>
      <c r="O39" s="7"/>
      <c r="P39" s="7"/>
      <c r="Q39" s="7"/>
      <c r="R39" s="7"/>
      <c r="S39" s="29"/>
      <c r="T39" s="6">
        <v>0.19481351732387747</v>
      </c>
      <c r="U39" s="6">
        <v>0.25183686508359066</v>
      </c>
      <c r="X39" s="23">
        <f t="shared" si="54"/>
        <v>5.7023347759713183E-2</v>
      </c>
      <c r="Y39" s="21">
        <f t="shared" si="55"/>
        <v>0</v>
      </c>
      <c r="Z39" s="21">
        <f>SUM(Y35-Y39)</f>
        <v>0</v>
      </c>
      <c r="AA39" s="41" t="str">
        <f t="shared" si="57"/>
        <v>MET</v>
      </c>
      <c r="AB39" s="7"/>
      <c r="AC39" s="7"/>
      <c r="AD39" s="7"/>
      <c r="AE39" s="7"/>
      <c r="AF39" s="7"/>
      <c r="AG39" s="7"/>
    </row>
    <row r="40" spans="1:34" ht="15" customHeight="1" x14ac:dyDescent="0.25">
      <c r="B40" s="2" t="s">
        <v>68</v>
      </c>
      <c r="C40" s="4">
        <v>56722.992848468493</v>
      </c>
      <c r="D40" s="4">
        <v>72988.305417232536</v>
      </c>
      <c r="G40" s="20">
        <f t="shared" si="50"/>
        <v>16265.312568764042</v>
      </c>
      <c r="H40" s="21">
        <f t="shared" si="51"/>
        <v>0</v>
      </c>
      <c r="I40" s="21"/>
      <c r="J40" s="21">
        <f>SUM(H35-H40)</f>
        <v>0</v>
      </c>
      <c r="K40" s="41" t="str">
        <f t="shared" si="53"/>
        <v>MET</v>
      </c>
      <c r="L40" s="7"/>
      <c r="M40" s="7"/>
      <c r="N40" s="7"/>
      <c r="O40" s="7"/>
      <c r="P40" s="7"/>
      <c r="Q40" s="7"/>
      <c r="R40" s="7"/>
      <c r="S40" s="29"/>
      <c r="T40" s="6">
        <v>0.19481351732387747</v>
      </c>
      <c r="U40" s="6">
        <v>0.96272823298626831</v>
      </c>
      <c r="X40" s="23">
        <f t="shared" si="54"/>
        <v>0.76791471566239089</v>
      </c>
      <c r="Y40" s="21">
        <f t="shared" si="55"/>
        <v>0</v>
      </c>
      <c r="Z40" s="21">
        <f>SUM(Y35-Y40)</f>
        <v>0</v>
      </c>
      <c r="AA40" s="41" t="str">
        <f t="shared" si="57"/>
        <v>MET</v>
      </c>
      <c r="AB40" s="7"/>
      <c r="AC40" s="7"/>
      <c r="AD40" s="7"/>
      <c r="AE40" s="7"/>
      <c r="AF40" s="7"/>
      <c r="AG40" s="7"/>
    </row>
    <row r="41" spans="1:34" ht="15" customHeight="1" x14ac:dyDescent="0.25">
      <c r="B41" s="2" t="s">
        <v>69</v>
      </c>
      <c r="C41" s="4">
        <v>15243.896870814564</v>
      </c>
      <c r="D41" s="4">
        <v>15770.570692693507</v>
      </c>
      <c r="G41" s="20">
        <f t="shared" si="50"/>
        <v>526.67382187894327</v>
      </c>
      <c r="H41" s="21">
        <f t="shared" si="51"/>
        <v>0</v>
      </c>
      <c r="I41" s="21"/>
      <c r="J41" s="21">
        <f>SUM(H35-H41)</f>
        <v>0</v>
      </c>
      <c r="K41" s="41" t="str">
        <f t="shared" si="53"/>
        <v>MET</v>
      </c>
      <c r="L41" s="7"/>
      <c r="M41" s="7"/>
      <c r="N41" s="7"/>
      <c r="O41" s="7"/>
      <c r="P41" s="7"/>
      <c r="Q41" s="7"/>
      <c r="R41" s="7"/>
      <c r="S41" s="29"/>
      <c r="T41" s="6">
        <v>0.18415925971021552</v>
      </c>
      <c r="U41" s="6">
        <v>0.18944015182323437</v>
      </c>
      <c r="X41" s="23">
        <f t="shared" si="54"/>
        <v>5.2808921130188535E-3</v>
      </c>
      <c r="Y41" s="21">
        <f t="shared" si="55"/>
        <v>0</v>
      </c>
      <c r="Z41" s="21">
        <f>SUM(Y35-Y41)</f>
        <v>0</v>
      </c>
      <c r="AA41" s="41" t="str">
        <f t="shared" si="57"/>
        <v>MET</v>
      </c>
      <c r="AB41" s="7"/>
      <c r="AC41" s="7"/>
      <c r="AD41" s="7"/>
      <c r="AE41" s="7"/>
      <c r="AF41" s="7"/>
      <c r="AG41" s="7"/>
    </row>
    <row r="42" spans="1:34" ht="15" customHeight="1" x14ac:dyDescent="0.25">
      <c r="B42" s="2" t="s">
        <v>70</v>
      </c>
      <c r="C42" s="4">
        <v>18347.903600873793</v>
      </c>
      <c r="D42" s="4">
        <v>17534.616704412874</v>
      </c>
      <c r="G42" s="20">
        <f t="shared" si="50"/>
        <v>-813.2868964609188</v>
      </c>
      <c r="H42" s="21">
        <f t="shared" si="51"/>
        <v>-813.2868964609188</v>
      </c>
      <c r="I42" s="21"/>
      <c r="J42" s="21">
        <f>SUM(H35-H42)</f>
        <v>813.2868964609188</v>
      </c>
      <c r="K42" s="41" t="s">
        <v>210</v>
      </c>
      <c r="L42" s="7" t="s">
        <v>201</v>
      </c>
      <c r="M42" s="32">
        <v>11490.975364257449</v>
      </c>
      <c r="N42" s="32">
        <v>11894.228036095456</v>
      </c>
      <c r="O42" s="32">
        <f>SUM(N42-M42)</f>
        <v>403.25267183800679</v>
      </c>
      <c r="P42" s="33">
        <f>IF(O42&gt;0,0,O42)</f>
        <v>0</v>
      </c>
      <c r="Q42" s="33">
        <f>H42</f>
        <v>-813.2868964609188</v>
      </c>
      <c r="R42" s="7" t="str">
        <f t="shared" ref="R42" si="58">IF(Q42&lt;=0,"MET","NOT MET")</f>
        <v>MET</v>
      </c>
      <c r="S42" s="29"/>
      <c r="T42" s="6">
        <v>0.26636600662391657</v>
      </c>
      <c r="U42" s="6">
        <v>0.26765493102738314</v>
      </c>
      <c r="X42" s="23">
        <f t="shared" si="54"/>
        <v>1.2889244034665626E-3</v>
      </c>
      <c r="Y42" s="21">
        <f t="shared" si="55"/>
        <v>0</v>
      </c>
      <c r="Z42" s="21">
        <f>SUM(Y35-Y42)</f>
        <v>0</v>
      </c>
      <c r="AA42" s="41" t="str">
        <f t="shared" si="57"/>
        <v>MET</v>
      </c>
      <c r="AB42" s="7"/>
      <c r="AC42" s="7"/>
      <c r="AD42" s="7"/>
      <c r="AE42" s="7"/>
      <c r="AF42" s="7"/>
      <c r="AG42" s="7"/>
    </row>
    <row r="43" spans="1:34" ht="15" customHeight="1" x14ac:dyDescent="0.25">
      <c r="B43" s="2" t="s">
        <v>71</v>
      </c>
      <c r="C43" s="4">
        <v>14965.080754236615</v>
      </c>
      <c r="D43" s="4">
        <v>18817.124277456649</v>
      </c>
      <c r="G43" s="20">
        <f t="shared" si="50"/>
        <v>3852.0435232200343</v>
      </c>
      <c r="H43" s="21">
        <f t="shared" si="51"/>
        <v>0</v>
      </c>
      <c r="I43" s="21"/>
      <c r="J43" s="21">
        <f>SUM(H35-H43)</f>
        <v>0</v>
      </c>
      <c r="K43" s="41" t="str">
        <f t="shared" si="53"/>
        <v>MET</v>
      </c>
      <c r="L43" s="7"/>
      <c r="M43" s="7"/>
      <c r="N43" s="7"/>
      <c r="O43" s="7"/>
      <c r="P43" s="7"/>
      <c r="Q43" s="7"/>
      <c r="R43" s="7"/>
      <c r="S43" s="29"/>
      <c r="T43" s="6">
        <v>0.16747553504654308</v>
      </c>
      <c r="U43" s="6">
        <v>0.20134874759152216</v>
      </c>
      <c r="X43" s="23">
        <f t="shared" si="54"/>
        <v>3.3873212544979076E-2</v>
      </c>
      <c r="Y43" s="21">
        <f t="shared" si="55"/>
        <v>0</v>
      </c>
      <c r="Z43" s="21">
        <f>SUM(Y35-Y43)</f>
        <v>0</v>
      </c>
      <c r="AA43" s="41" t="str">
        <f t="shared" si="57"/>
        <v>MET</v>
      </c>
      <c r="AB43" s="7"/>
      <c r="AC43" s="7"/>
      <c r="AD43" s="7"/>
      <c r="AE43" s="7"/>
      <c r="AF43" s="7"/>
      <c r="AG43" s="7"/>
    </row>
    <row r="44" spans="1:34" ht="15" customHeight="1" x14ac:dyDescent="0.25">
      <c r="B44" s="2" t="s">
        <v>72</v>
      </c>
      <c r="C44" s="4">
        <v>0</v>
      </c>
      <c r="D44" s="4">
        <v>9634.0861525005475</v>
      </c>
      <c r="G44" s="20">
        <f t="shared" si="50"/>
        <v>9634.0861525005475</v>
      </c>
      <c r="H44" s="21">
        <f t="shared" si="51"/>
        <v>0</v>
      </c>
      <c r="I44" s="21"/>
      <c r="J44" s="21">
        <f>SUM(H35-H44)</f>
        <v>0</v>
      </c>
      <c r="K44" s="41" t="str">
        <f t="shared" si="53"/>
        <v>MET</v>
      </c>
      <c r="L44" s="7"/>
      <c r="M44" s="7"/>
      <c r="N44" s="7"/>
      <c r="O44" s="7"/>
      <c r="P44" s="7"/>
      <c r="Q44" s="7"/>
      <c r="R44" s="7"/>
      <c r="S44" s="29"/>
      <c r="U44" s="6">
        <v>0.12409021335082623</v>
      </c>
      <c r="X44" s="23">
        <f t="shared" si="54"/>
        <v>0.12409021335082623</v>
      </c>
      <c r="Y44" s="21">
        <f t="shared" si="55"/>
        <v>0</v>
      </c>
      <c r="Z44" s="21">
        <f>SUM(Y35-Y44)</f>
        <v>0</v>
      </c>
      <c r="AA44" s="41" t="str">
        <f t="shared" si="57"/>
        <v>MET</v>
      </c>
      <c r="AB44" s="7"/>
      <c r="AC44" s="7"/>
      <c r="AD44" s="7"/>
      <c r="AE44" s="7"/>
      <c r="AF44" s="7"/>
      <c r="AG44" s="7"/>
    </row>
    <row r="45" spans="1:34" ht="15" customHeight="1" x14ac:dyDescent="0.25">
      <c r="B45" s="2" t="s">
        <v>73</v>
      </c>
      <c r="C45" s="4">
        <v>18656.094631293086</v>
      </c>
      <c r="D45" s="4">
        <v>24347.238721091875</v>
      </c>
      <c r="G45" s="20">
        <f t="shared" si="50"/>
        <v>5691.1440897987886</v>
      </c>
      <c r="H45" s="21">
        <f t="shared" si="51"/>
        <v>0</v>
      </c>
      <c r="I45" s="21"/>
      <c r="J45" s="21">
        <f>SUM(H35-H45)</f>
        <v>0</v>
      </c>
      <c r="K45" s="41" t="str">
        <f t="shared" si="53"/>
        <v>MET</v>
      </c>
      <c r="L45" s="7"/>
      <c r="M45" s="7"/>
      <c r="N45" s="7"/>
      <c r="O45" s="7"/>
      <c r="P45" s="7"/>
      <c r="Q45" s="7"/>
      <c r="R45" s="7"/>
      <c r="S45" s="29"/>
      <c r="T45" s="6">
        <v>0.22926676415291414</v>
      </c>
      <c r="U45" s="6">
        <v>0.29950714014912172</v>
      </c>
      <c r="X45" s="23">
        <f t="shared" si="54"/>
        <v>7.0240375996207582E-2</v>
      </c>
      <c r="Y45" s="21">
        <f t="shared" si="55"/>
        <v>0</v>
      </c>
      <c r="Z45" s="21">
        <f>SUM(Y35-Y45)</f>
        <v>0</v>
      </c>
      <c r="AA45" s="41" t="str">
        <f t="shared" si="57"/>
        <v>MET</v>
      </c>
      <c r="AB45" s="7"/>
      <c r="AC45" s="7"/>
      <c r="AD45" s="7"/>
      <c r="AE45" s="7"/>
      <c r="AF45" s="7"/>
      <c r="AG45" s="7"/>
    </row>
    <row r="46" spans="1:34" ht="15" customHeight="1" x14ac:dyDescent="0.25">
      <c r="B46" s="2" t="s">
        <v>74</v>
      </c>
      <c r="C46" s="4">
        <v>16531.339053975316</v>
      </c>
      <c r="D46" s="4">
        <v>18869.538115962376</v>
      </c>
      <c r="G46" s="20">
        <f t="shared" si="50"/>
        <v>2338.1990619870594</v>
      </c>
      <c r="H46" s="21">
        <f t="shared" si="51"/>
        <v>0</v>
      </c>
      <c r="I46" s="21"/>
      <c r="J46" s="21">
        <f>SUM(H35-H46)</f>
        <v>0</v>
      </c>
      <c r="K46" s="41" t="str">
        <f t="shared" si="53"/>
        <v>MET</v>
      </c>
      <c r="L46" s="7"/>
      <c r="M46" s="7"/>
      <c r="N46" s="7"/>
      <c r="O46" s="7"/>
      <c r="P46" s="7"/>
      <c r="Q46" s="7"/>
      <c r="R46" s="7"/>
      <c r="S46" s="29"/>
      <c r="T46" s="6">
        <v>0.15837703268181577</v>
      </c>
      <c r="U46" s="6">
        <v>0.17239926997051805</v>
      </c>
      <c r="X46" s="23">
        <f t="shared" si="54"/>
        <v>1.4022237288702277E-2</v>
      </c>
      <c r="Y46" s="21">
        <f t="shared" si="55"/>
        <v>0</v>
      </c>
      <c r="Z46" s="21">
        <f>SUM(Y35-Y46)</f>
        <v>0</v>
      </c>
      <c r="AA46" s="41" t="str">
        <f t="shared" si="57"/>
        <v>MET</v>
      </c>
      <c r="AB46" s="7"/>
      <c r="AC46" s="7"/>
      <c r="AD46" s="7"/>
      <c r="AE46" s="7"/>
      <c r="AF46" s="7"/>
      <c r="AG46" s="7"/>
    </row>
    <row r="47" spans="1:34" ht="15" customHeight="1" x14ac:dyDescent="0.25">
      <c r="B47" s="2" t="s">
        <v>75</v>
      </c>
      <c r="C47" s="4">
        <v>9586.5386659580126</v>
      </c>
      <c r="D47" s="4">
        <v>10725.868409312869</v>
      </c>
      <c r="G47" s="20">
        <f t="shared" si="50"/>
        <v>1139.329743354856</v>
      </c>
      <c r="H47" s="21">
        <f t="shared" si="51"/>
        <v>0</v>
      </c>
      <c r="I47" s="21"/>
      <c r="J47" s="21">
        <f>SUM(H35-H47)</f>
        <v>0</v>
      </c>
      <c r="K47" s="41" t="str">
        <f t="shared" si="53"/>
        <v>MET</v>
      </c>
      <c r="L47" s="7"/>
      <c r="M47" s="7"/>
      <c r="N47" s="7"/>
      <c r="O47" s="7"/>
      <c r="P47" s="7"/>
      <c r="Q47" s="7"/>
      <c r="R47" s="7"/>
      <c r="S47" s="29"/>
      <c r="T47" s="6">
        <v>0.11178580919479138</v>
      </c>
      <c r="U47" s="6">
        <v>0.12262023897080988</v>
      </c>
      <c r="X47" s="23">
        <f t="shared" si="54"/>
        <v>1.0834429776018506E-2</v>
      </c>
      <c r="Y47" s="21">
        <f t="shared" si="55"/>
        <v>0</v>
      </c>
      <c r="Z47" s="21">
        <f>SUM(Y35-Y47)</f>
        <v>0</v>
      </c>
      <c r="AA47" s="41" t="str">
        <f t="shared" si="57"/>
        <v>MET</v>
      </c>
      <c r="AB47" s="7"/>
      <c r="AC47" s="7"/>
      <c r="AD47" s="7"/>
      <c r="AE47" s="7"/>
      <c r="AF47" s="7"/>
      <c r="AG47" s="7"/>
    </row>
    <row r="48" spans="1:34" ht="15" customHeight="1" x14ac:dyDescent="0.25">
      <c r="B48" s="2" t="s">
        <v>76</v>
      </c>
      <c r="C48" s="4">
        <v>15060.81253961851</v>
      </c>
      <c r="D48" s="4">
        <v>13704.528309339021</v>
      </c>
      <c r="G48" s="20">
        <f t="shared" si="50"/>
        <v>-1356.2842302794888</v>
      </c>
      <c r="H48" s="21">
        <f t="shared" si="51"/>
        <v>-1356.2842302794888</v>
      </c>
      <c r="I48" s="21"/>
      <c r="J48" s="21">
        <f>SUM(H35-H48)</f>
        <v>1356.2842302794888</v>
      </c>
      <c r="K48" s="41" t="s">
        <v>210</v>
      </c>
      <c r="L48" s="7" t="s">
        <v>201</v>
      </c>
      <c r="M48" s="32">
        <v>11490.975364257449</v>
      </c>
      <c r="N48" s="32">
        <v>11894.228036095456</v>
      </c>
      <c r="O48" s="32">
        <f>SUM(N48-M48)</f>
        <v>403.25267183800679</v>
      </c>
      <c r="P48" s="33">
        <f>IF(O48&gt;0,0,O48)</f>
        <v>0</v>
      </c>
      <c r="Q48" s="33">
        <f>H48</f>
        <v>-1356.2842302794888</v>
      </c>
      <c r="R48" s="7" t="str">
        <f t="shared" ref="R48" si="59">IF(Q48&lt;=0,"MET","NOT MET")</f>
        <v>MET</v>
      </c>
      <c r="S48" s="29"/>
      <c r="T48" s="6">
        <v>0.19708407768109262</v>
      </c>
      <c r="U48" s="6">
        <v>0.17181112625155517</v>
      </c>
      <c r="X48" s="23">
        <f t="shared" si="54"/>
        <v>-2.5272951429537449E-2</v>
      </c>
      <c r="Y48" s="21">
        <f t="shared" si="55"/>
        <v>-2.5272951429537449E-2</v>
      </c>
      <c r="Z48" s="21">
        <f>SUM(Y35-Y48)</f>
        <v>2.5272951429537449E-2</v>
      </c>
      <c r="AA48" s="41" t="s">
        <v>210</v>
      </c>
      <c r="AB48" s="7" t="s">
        <v>201</v>
      </c>
      <c r="AC48" s="10">
        <v>0.13775799385806825</v>
      </c>
      <c r="AD48" s="10">
        <v>0.14231548113595671</v>
      </c>
      <c r="AE48" s="36">
        <f>SUM(AD48-AC48)</f>
        <v>4.5574872778884612E-3</v>
      </c>
      <c r="AF48" s="13">
        <f t="shared" ref="AF48" si="60">IF(AE48&gt;0,0,AE48)</f>
        <v>0</v>
      </c>
      <c r="AG48" s="37">
        <f>X48</f>
        <v>-2.5272951429537449E-2</v>
      </c>
      <c r="AH48" s="7" t="str">
        <f t="shared" ref="AH48" si="61">IF(AG48&lt;=0,"MET","NOT MET")</f>
        <v>MET</v>
      </c>
    </row>
    <row r="49" spans="1:35" ht="15" customHeight="1" x14ac:dyDescent="0.25">
      <c r="B49" s="2" t="s">
        <v>77</v>
      </c>
      <c r="C49" s="4">
        <v>0</v>
      </c>
      <c r="D49" s="4">
        <v>24010.792580101181</v>
      </c>
      <c r="G49" s="20">
        <f t="shared" si="50"/>
        <v>24010.792580101181</v>
      </c>
      <c r="H49" s="21">
        <f t="shared" si="51"/>
        <v>0</v>
      </c>
      <c r="I49" s="21"/>
      <c r="J49" s="21">
        <f>SUM(H35-H49)</f>
        <v>0</v>
      </c>
      <c r="K49" s="41" t="str">
        <f t="shared" si="53"/>
        <v>MET</v>
      </c>
      <c r="L49" s="7"/>
      <c r="M49" s="7"/>
      <c r="N49" s="7"/>
      <c r="O49" s="7"/>
      <c r="P49" s="7"/>
      <c r="Q49" s="7"/>
      <c r="R49" s="7"/>
      <c r="S49" s="29"/>
      <c r="U49" s="6">
        <v>0.75885328836424959</v>
      </c>
      <c r="X49" s="23">
        <f t="shared" si="54"/>
        <v>0.75885328836424959</v>
      </c>
      <c r="Y49" s="21">
        <f t="shared" si="55"/>
        <v>0</v>
      </c>
      <c r="Z49" s="21">
        <f>SUM(Y35-Y49)</f>
        <v>0</v>
      </c>
      <c r="AA49" s="41" t="str">
        <f t="shared" si="57"/>
        <v>MET</v>
      </c>
      <c r="AB49" s="7"/>
      <c r="AC49" s="7"/>
      <c r="AD49" s="7"/>
      <c r="AE49" s="7"/>
      <c r="AF49" s="7"/>
      <c r="AG49" s="7"/>
    </row>
    <row r="50" spans="1:35" ht="15" customHeight="1" x14ac:dyDescent="0.25">
      <c r="B50" s="2" t="s">
        <v>78</v>
      </c>
      <c r="C50" s="4">
        <v>14094.942997261322</v>
      </c>
      <c r="D50" s="4">
        <v>17277.371834805235</v>
      </c>
      <c r="G50" s="20">
        <f t="shared" si="50"/>
        <v>3182.4288375439137</v>
      </c>
      <c r="H50" s="21">
        <f t="shared" si="51"/>
        <v>0</v>
      </c>
      <c r="I50" s="21"/>
      <c r="J50" s="21">
        <f>SUM(H35-H50)</f>
        <v>0</v>
      </c>
      <c r="K50" s="41" t="str">
        <f t="shared" si="53"/>
        <v>MET</v>
      </c>
      <c r="L50" s="7"/>
      <c r="M50" s="7"/>
      <c r="N50" s="7"/>
      <c r="O50" s="7"/>
      <c r="P50" s="7"/>
      <c r="Q50" s="7"/>
      <c r="R50" s="7"/>
      <c r="S50" s="29"/>
      <c r="T50" s="6">
        <v>0.21272530412075663</v>
      </c>
      <c r="U50" s="6">
        <v>0.24038990069258676</v>
      </c>
      <c r="X50" s="23">
        <f t="shared" si="54"/>
        <v>2.7664596571830125E-2</v>
      </c>
      <c r="Y50" s="21">
        <f t="shared" si="55"/>
        <v>0</v>
      </c>
      <c r="Z50" s="21">
        <f>SUM(Y35-Y50)</f>
        <v>0</v>
      </c>
      <c r="AA50" s="41" t="str">
        <f t="shared" si="57"/>
        <v>MET</v>
      </c>
      <c r="AB50" s="7"/>
      <c r="AC50" s="7"/>
      <c r="AD50" s="7"/>
      <c r="AE50" s="7"/>
      <c r="AF50" s="7"/>
      <c r="AG50" s="7"/>
    </row>
    <row r="51" spans="1:35" ht="15" customHeight="1" x14ac:dyDescent="0.25">
      <c r="B51" s="2" t="s">
        <v>79</v>
      </c>
      <c r="C51" s="4">
        <v>11198.426738574102</v>
      </c>
      <c r="D51" s="4">
        <v>12400.772016123523</v>
      </c>
      <c r="G51" s="20">
        <f t="shared" si="50"/>
        <v>1202.3452775494206</v>
      </c>
      <c r="H51" s="21">
        <f t="shared" si="51"/>
        <v>0</v>
      </c>
      <c r="I51" s="21"/>
      <c r="J51" s="21">
        <f>SUM(H35-H51)</f>
        <v>0</v>
      </c>
      <c r="K51" s="41" t="str">
        <f t="shared" si="53"/>
        <v>MET</v>
      </c>
      <c r="L51" s="7"/>
      <c r="M51" s="7"/>
      <c r="N51" s="7"/>
      <c r="O51" s="7"/>
      <c r="P51" s="7"/>
      <c r="Q51" s="7"/>
      <c r="R51" s="7"/>
      <c r="S51" s="29"/>
      <c r="T51" s="6">
        <v>0.11850986723459801</v>
      </c>
      <c r="U51" s="6">
        <v>0.12647742023638722</v>
      </c>
      <c r="X51" s="23">
        <f t="shared" si="54"/>
        <v>7.9675530017892099E-3</v>
      </c>
      <c r="Y51" s="21">
        <f t="shared" si="55"/>
        <v>0</v>
      </c>
      <c r="Z51" s="21">
        <f>SUM(Y35-Y51)</f>
        <v>0</v>
      </c>
      <c r="AA51" s="41" t="str">
        <f t="shared" si="57"/>
        <v>MET</v>
      </c>
      <c r="AB51" s="7"/>
      <c r="AC51" s="7"/>
      <c r="AD51" s="7"/>
      <c r="AE51" s="7"/>
      <c r="AF51" s="7"/>
      <c r="AG51" s="7"/>
    </row>
    <row r="52" spans="1:35" ht="15" customHeight="1" x14ac:dyDescent="0.25">
      <c r="B52" s="2" t="s">
        <v>80</v>
      </c>
      <c r="C52" s="4">
        <v>32833.600956610862</v>
      </c>
      <c r="D52" s="4">
        <v>38619.470862873939</v>
      </c>
      <c r="G52" s="20">
        <f t="shared" si="50"/>
        <v>5785.8699062630767</v>
      </c>
      <c r="H52" s="21">
        <f t="shared" si="51"/>
        <v>0</v>
      </c>
      <c r="I52" s="21"/>
      <c r="J52" s="21">
        <f>SUM(H35-H52)</f>
        <v>0</v>
      </c>
      <c r="K52" s="41" t="str">
        <f t="shared" si="53"/>
        <v>MET</v>
      </c>
      <c r="L52" s="7"/>
      <c r="M52" s="7"/>
      <c r="N52" s="7"/>
      <c r="O52" s="7"/>
      <c r="P52" s="7"/>
      <c r="Q52" s="7"/>
      <c r="R52" s="7"/>
      <c r="S52" s="29"/>
      <c r="T52" s="6">
        <v>0.36214554151007855</v>
      </c>
      <c r="U52" s="6">
        <v>0.37523776586546775</v>
      </c>
      <c r="X52" s="23">
        <f t="shared" si="54"/>
        <v>1.3092224355389204E-2</v>
      </c>
      <c r="Y52" s="21">
        <f t="shared" si="55"/>
        <v>0</v>
      </c>
      <c r="Z52" s="21">
        <f>SUM(Y35-Y52)</f>
        <v>0</v>
      </c>
      <c r="AA52" s="41" t="str">
        <f t="shared" si="57"/>
        <v>MET</v>
      </c>
      <c r="AB52" s="7"/>
      <c r="AC52" s="7"/>
      <c r="AD52" s="7"/>
      <c r="AE52" s="7"/>
      <c r="AF52" s="7"/>
      <c r="AG52" s="7"/>
    </row>
    <row r="53" spans="1:35" ht="15" customHeight="1" x14ac:dyDescent="0.25">
      <c r="B53" s="2" t="s">
        <v>81</v>
      </c>
      <c r="C53" s="4">
        <v>12037.834858339766</v>
      </c>
      <c r="D53" s="4">
        <v>15643.769436155175</v>
      </c>
      <c r="G53" s="20">
        <f t="shared" si="50"/>
        <v>3605.9345778154093</v>
      </c>
      <c r="H53" s="21">
        <f t="shared" si="51"/>
        <v>0</v>
      </c>
      <c r="I53" s="21"/>
      <c r="J53" s="21">
        <f>SUM(H35-H53)</f>
        <v>0</v>
      </c>
      <c r="K53" s="41" t="str">
        <f t="shared" si="53"/>
        <v>MET</v>
      </c>
      <c r="L53" s="7"/>
      <c r="M53" s="7"/>
      <c r="N53" s="7"/>
      <c r="O53" s="7"/>
      <c r="P53" s="7"/>
      <c r="Q53" s="7"/>
      <c r="R53" s="7"/>
      <c r="S53" s="29"/>
      <c r="T53" s="6">
        <v>0.14069562341527947</v>
      </c>
      <c r="U53" s="6">
        <v>0.16726872938589601</v>
      </c>
      <c r="X53" s="23">
        <f t="shared" si="54"/>
        <v>2.6573105970616545E-2</v>
      </c>
      <c r="Y53" s="21">
        <f t="shared" si="55"/>
        <v>0</v>
      </c>
      <c r="Z53" s="21">
        <f>SUM(Y35-Y53)</f>
        <v>0</v>
      </c>
      <c r="AA53" s="41" t="str">
        <f t="shared" si="57"/>
        <v>MET</v>
      </c>
      <c r="AB53" s="7"/>
      <c r="AC53" s="7"/>
      <c r="AD53" s="7"/>
      <c r="AE53" s="7"/>
      <c r="AF53" s="7"/>
      <c r="AG53" s="7"/>
    </row>
    <row r="54" spans="1:35" ht="15" customHeight="1" x14ac:dyDescent="0.25">
      <c r="B54" s="2" t="s">
        <v>82</v>
      </c>
      <c r="C54" s="4">
        <v>14137.166738723159</v>
      </c>
      <c r="D54" s="4">
        <v>15929.260290530769</v>
      </c>
      <c r="G54" s="20">
        <f t="shared" si="50"/>
        <v>1792.0935518076094</v>
      </c>
      <c r="H54" s="21">
        <f t="shared" si="51"/>
        <v>0</v>
      </c>
      <c r="I54" s="21"/>
      <c r="J54" s="21">
        <f>SUM(H35-H54)</f>
        <v>0</v>
      </c>
      <c r="K54" s="41" t="str">
        <f t="shared" si="53"/>
        <v>MET</v>
      </c>
      <c r="L54" s="7"/>
      <c r="M54" s="7"/>
      <c r="N54" s="7"/>
      <c r="O54" s="7"/>
      <c r="P54" s="7"/>
      <c r="Q54" s="7"/>
      <c r="R54" s="7"/>
      <c r="S54" s="29"/>
      <c r="T54" s="6">
        <v>0.1437012331953966</v>
      </c>
      <c r="U54" s="6">
        <v>0.15897170238943212</v>
      </c>
      <c r="X54" s="23">
        <f t="shared" si="54"/>
        <v>1.5270469194035519E-2</v>
      </c>
      <c r="Y54" s="21">
        <f t="shared" si="55"/>
        <v>0</v>
      </c>
      <c r="Z54" s="21">
        <f>SUM(Y35-Y54)</f>
        <v>0</v>
      </c>
      <c r="AA54" s="41" t="str">
        <f t="shared" si="57"/>
        <v>MET</v>
      </c>
      <c r="AB54" s="7"/>
      <c r="AC54" s="7"/>
      <c r="AD54" s="7"/>
      <c r="AE54" s="7"/>
      <c r="AF54" s="7"/>
      <c r="AG54" s="7"/>
    </row>
    <row r="55" spans="1:35" ht="15" customHeight="1" x14ac:dyDescent="0.25">
      <c r="B55" s="2" t="s">
        <v>83</v>
      </c>
      <c r="C55" s="4">
        <v>11414.882478632479</v>
      </c>
      <c r="D55" s="4">
        <v>15563.679535979698</v>
      </c>
      <c r="G55" s="20">
        <f t="shared" si="50"/>
        <v>4148.7970573472194</v>
      </c>
      <c r="H55" s="21">
        <f t="shared" si="51"/>
        <v>0</v>
      </c>
      <c r="I55" s="21"/>
      <c r="J55" s="21">
        <f>SUM(H35-H55)</f>
        <v>0</v>
      </c>
      <c r="K55" s="41" t="str">
        <f t="shared" si="53"/>
        <v>MET</v>
      </c>
      <c r="L55" s="7"/>
      <c r="M55" s="7"/>
      <c r="N55" s="7"/>
      <c r="O55" s="7"/>
      <c r="P55" s="7"/>
      <c r="Q55" s="7"/>
      <c r="R55" s="7"/>
      <c r="S55" s="29"/>
      <c r="T55" s="6">
        <v>0.20192307692307693</v>
      </c>
      <c r="U55" s="6">
        <v>0.22729744426318652</v>
      </c>
      <c r="X55" s="23">
        <f t="shared" si="54"/>
        <v>2.5374367340109588E-2</v>
      </c>
      <c r="Y55" s="21">
        <f t="shared" si="55"/>
        <v>0</v>
      </c>
      <c r="Z55" s="21">
        <f>SUM(Y35-Y55)</f>
        <v>0</v>
      </c>
      <c r="AA55" s="41" t="str">
        <f t="shared" si="57"/>
        <v>MET</v>
      </c>
      <c r="AB55" s="7"/>
      <c r="AC55" s="7"/>
      <c r="AD55" s="7"/>
      <c r="AE55" s="7"/>
      <c r="AF55" s="7"/>
      <c r="AG55" s="7"/>
    </row>
    <row r="56" spans="1:35" ht="15" customHeight="1" x14ac:dyDescent="0.25">
      <c r="A56" s="14" t="s">
        <v>14</v>
      </c>
      <c r="B56" s="14"/>
      <c r="C56" s="14"/>
      <c r="D56" s="14"/>
      <c r="E56" s="15">
        <v>8801.1054743953209</v>
      </c>
      <c r="F56" s="15">
        <v>9348.7231325243956</v>
      </c>
      <c r="G56" s="15">
        <f>SUM(F56-E56)</f>
        <v>547.6176581290747</v>
      </c>
      <c r="H56" s="19">
        <f>IF(G56&gt;0,0,G56)</f>
        <v>0</v>
      </c>
      <c r="I56" s="40" t="s">
        <v>209</v>
      </c>
      <c r="J56" s="19"/>
      <c r="K56" s="43"/>
      <c r="L56" s="19"/>
      <c r="M56" s="19"/>
      <c r="N56" s="19"/>
      <c r="O56" s="19"/>
      <c r="P56" s="19"/>
      <c r="Q56" s="19"/>
      <c r="R56" s="19"/>
      <c r="S56" s="28"/>
      <c r="T56" s="14"/>
      <c r="U56" s="14"/>
      <c r="V56" s="14"/>
      <c r="W56" s="14"/>
      <c r="X56" s="22">
        <f>SUM(W56-V56)</f>
        <v>0</v>
      </c>
      <c r="Y56" s="19">
        <f>IF(X56&gt;0,0,X56)</f>
        <v>0</v>
      </c>
      <c r="Z56" s="14"/>
      <c r="AA56" s="44"/>
      <c r="AB56" s="14"/>
      <c r="AC56" s="14"/>
      <c r="AD56" s="14"/>
      <c r="AE56" s="14"/>
      <c r="AF56" s="14"/>
      <c r="AG56" s="14"/>
      <c r="AH56" s="14"/>
    </row>
    <row r="57" spans="1:35" ht="15" customHeight="1" x14ac:dyDescent="0.25">
      <c r="B57" s="1" t="s">
        <v>84</v>
      </c>
      <c r="C57" s="4">
        <v>8141.086823529412</v>
      </c>
      <c r="D57" s="4">
        <v>9366.2976707901471</v>
      </c>
      <c r="G57" s="20">
        <f t="shared" ref="G57:G59" si="62">SUM(D57-C57)</f>
        <v>1225.2108472607351</v>
      </c>
      <c r="H57" s="21">
        <f t="shared" ref="H57:H59" si="63">IF(G57&gt;0,0,G57)</f>
        <v>0</v>
      </c>
      <c r="I57" s="21"/>
      <c r="J57" s="21">
        <f t="shared" ref="J57" si="64">SUM(H56-H57)</f>
        <v>0</v>
      </c>
      <c r="K57" s="41" t="str">
        <f t="shared" ref="K57:K58" si="65">IF(J57&lt;=0,"MET","NOT MET")</f>
        <v>MET</v>
      </c>
      <c r="L57" s="7"/>
      <c r="M57" s="32"/>
      <c r="N57" s="32"/>
      <c r="O57" s="7"/>
      <c r="P57" s="7"/>
      <c r="Q57" s="7"/>
      <c r="R57" s="7"/>
      <c r="S57" s="29"/>
      <c r="T57" s="6">
        <v>0.13594771241830064</v>
      </c>
      <c r="U57" s="6">
        <v>0.19411010810208404</v>
      </c>
      <c r="X57" s="23">
        <f t="shared" ref="X57:X59" si="66">SUM(U57-T57)</f>
        <v>5.8162395683783397E-2</v>
      </c>
      <c r="Y57" s="21">
        <f t="shared" ref="Y57:Y59" si="67">IF(X57&gt;0,0,X57)</f>
        <v>0</v>
      </c>
      <c r="Z57" s="21">
        <f t="shared" ref="Z57" si="68">SUM(Y56-Y57)</f>
        <v>0</v>
      </c>
      <c r="AA57" s="41" t="str">
        <f t="shared" ref="AA57:AA59" si="69">IF(Z57&lt;=0,"MET","NOT MET")</f>
        <v>MET</v>
      </c>
      <c r="AB57" s="7"/>
      <c r="AC57" s="7"/>
      <c r="AD57" s="7"/>
      <c r="AE57" s="7"/>
      <c r="AF57" s="7"/>
      <c r="AG57" s="7"/>
    </row>
    <row r="58" spans="1:35" ht="15" customHeight="1" x14ac:dyDescent="0.25">
      <c r="B58" s="1" t="s">
        <v>85</v>
      </c>
      <c r="C58" s="4">
        <v>8201.931104098805</v>
      </c>
      <c r="D58" s="4">
        <v>8972.5687140252412</v>
      </c>
      <c r="G58" s="20">
        <f t="shared" si="62"/>
        <v>770.6376099264362</v>
      </c>
      <c r="H58" s="21">
        <f t="shared" si="63"/>
        <v>0</v>
      </c>
      <c r="I58" s="21"/>
      <c r="J58" s="21">
        <f>SUM(H56-H58)</f>
        <v>0</v>
      </c>
      <c r="K58" s="41" t="str">
        <f t="shared" si="65"/>
        <v>MET</v>
      </c>
      <c r="L58" s="7"/>
      <c r="M58" s="32"/>
      <c r="N58" s="32"/>
      <c r="O58" s="7"/>
      <c r="P58" s="7"/>
      <c r="Q58" s="7"/>
      <c r="R58" s="7"/>
      <c r="S58" s="29"/>
      <c r="T58" s="6">
        <v>0.10688110749185667</v>
      </c>
      <c r="U58" s="6">
        <v>0.12781094705230417</v>
      </c>
      <c r="X58" s="23">
        <f t="shared" si="66"/>
        <v>2.09298395604475E-2</v>
      </c>
      <c r="Y58" s="21">
        <f t="shared" si="67"/>
        <v>0</v>
      </c>
      <c r="Z58" s="21">
        <f>SUM(Y56-Y58)</f>
        <v>0</v>
      </c>
      <c r="AA58" s="41" t="str">
        <f t="shared" si="69"/>
        <v>MET</v>
      </c>
      <c r="AB58" s="7"/>
      <c r="AC58" s="7"/>
      <c r="AD58" s="7"/>
      <c r="AE58" s="7"/>
      <c r="AF58" s="7"/>
      <c r="AG58" s="7"/>
    </row>
    <row r="59" spans="1:35" ht="15" customHeight="1" x14ac:dyDescent="0.25">
      <c r="B59" s="1" t="s">
        <v>86</v>
      </c>
      <c r="C59" s="4">
        <v>7876.4898462597521</v>
      </c>
      <c r="D59" s="4">
        <v>7602.2253046572405</v>
      </c>
      <c r="G59" s="20">
        <f t="shared" si="62"/>
        <v>-274.2645416025116</v>
      </c>
      <c r="H59" s="21">
        <f t="shared" si="63"/>
        <v>-274.2645416025116</v>
      </c>
      <c r="I59" s="21"/>
      <c r="J59" s="21">
        <f>SUM(H56-H59)</f>
        <v>274.2645416025116</v>
      </c>
      <c r="K59" s="41" t="s">
        <v>210</v>
      </c>
      <c r="L59" s="7" t="s">
        <v>201</v>
      </c>
      <c r="M59" s="32">
        <v>8849.024172057636</v>
      </c>
      <c r="N59" s="32">
        <v>9846.6729789516012</v>
      </c>
      <c r="O59" s="32">
        <f>SUM(N59-M59)</f>
        <v>997.64880689396523</v>
      </c>
      <c r="P59" s="33">
        <f>IF(O59&gt;0,0,O59)</f>
        <v>0</v>
      </c>
      <c r="Q59" s="33">
        <f>H59</f>
        <v>-274.2645416025116</v>
      </c>
      <c r="R59" s="7" t="str">
        <f t="shared" ref="R59" si="70">IF(Q59&lt;=0,"MET","NOT MET")</f>
        <v>MET</v>
      </c>
      <c r="S59" s="29"/>
      <c r="T59" s="6">
        <v>0.12907296925195044</v>
      </c>
      <c r="U59" s="6">
        <v>0.16059451459520735</v>
      </c>
      <c r="X59" s="23">
        <f t="shared" si="66"/>
        <v>3.1521545343256907E-2</v>
      </c>
      <c r="Y59" s="21">
        <f t="shared" si="67"/>
        <v>0</v>
      </c>
      <c r="Z59" s="21">
        <f>SUM(Y56-Y59)</f>
        <v>0</v>
      </c>
      <c r="AA59" s="41" t="str">
        <f t="shared" si="69"/>
        <v>MET</v>
      </c>
      <c r="AB59" s="7"/>
      <c r="AC59" s="7"/>
      <c r="AD59" s="7"/>
      <c r="AE59" s="7"/>
      <c r="AF59" s="7"/>
      <c r="AG59" s="7"/>
    </row>
    <row r="60" spans="1:35" ht="15" customHeight="1" x14ac:dyDescent="0.25">
      <c r="A60" s="14" t="s">
        <v>15</v>
      </c>
      <c r="B60" s="14"/>
      <c r="C60" s="15"/>
      <c r="D60" s="15"/>
      <c r="E60" s="15">
        <v>0</v>
      </c>
      <c r="F60" s="15">
        <v>8290.5325675426284</v>
      </c>
      <c r="G60" s="15">
        <f>SUM(F60-E60)</f>
        <v>8290.5325675426284</v>
      </c>
      <c r="H60" s="19">
        <f>IF(G60&gt;0,0,G60)</f>
        <v>0</v>
      </c>
      <c r="I60" s="39"/>
      <c r="J60" s="19"/>
      <c r="K60" s="43"/>
      <c r="L60" s="19"/>
      <c r="M60" s="19"/>
      <c r="N60" s="19"/>
      <c r="O60" s="19"/>
      <c r="P60" s="19"/>
      <c r="Q60" s="19"/>
      <c r="R60" s="19"/>
      <c r="S60" s="28"/>
      <c r="T60" s="16"/>
      <c r="U60" s="16"/>
      <c r="V60" s="16">
        <v>0.15034900509124069</v>
      </c>
      <c r="W60" s="16">
        <v>0.15491043716060915</v>
      </c>
      <c r="X60" s="22">
        <f>SUM(W60-V60)</f>
        <v>4.5614320693684596E-3</v>
      </c>
      <c r="Y60" s="19">
        <f>IF(X60&gt;0,0,X60)</f>
        <v>0</v>
      </c>
      <c r="Z60" s="14"/>
      <c r="AA60" s="44"/>
      <c r="AB60" s="14"/>
      <c r="AC60" s="14"/>
      <c r="AD60" s="14"/>
      <c r="AE60" s="14"/>
      <c r="AF60" s="14"/>
      <c r="AG60" s="14"/>
      <c r="AH60" s="14"/>
      <c r="AI60" t="s">
        <v>211</v>
      </c>
    </row>
    <row r="61" spans="1:35" ht="15" customHeight="1" x14ac:dyDescent="0.25">
      <c r="B61" s="1" t="s">
        <v>87</v>
      </c>
      <c r="C61" s="4">
        <v>6408.0190697390126</v>
      </c>
      <c r="D61" s="4">
        <v>6083.6765104307779</v>
      </c>
      <c r="G61" s="20">
        <f t="shared" ref="G61:G62" si="71">SUM(D61-C61)</f>
        <v>-324.34255930823474</v>
      </c>
      <c r="H61" s="21">
        <f t="shared" ref="H61:H62" si="72">IF(G61&gt;0,0,G61)</f>
        <v>-324.34255930823474</v>
      </c>
      <c r="I61" s="21"/>
      <c r="J61" s="21">
        <f t="shared" ref="J61" si="73">SUM(H60-H61)</f>
        <v>324.34255930823474</v>
      </c>
      <c r="K61" s="41" t="s">
        <v>211</v>
      </c>
      <c r="L61" s="7"/>
      <c r="M61" s="7"/>
      <c r="N61" s="7"/>
      <c r="O61" s="7"/>
      <c r="P61" s="7"/>
      <c r="Q61" s="7"/>
      <c r="R61" s="7"/>
      <c r="S61" s="29"/>
      <c r="T61" s="6">
        <v>0.11612982091559194</v>
      </c>
      <c r="U61" s="6">
        <v>0.12869141154158767</v>
      </c>
      <c r="X61" s="23">
        <f t="shared" ref="X61:X62" si="74">SUM(U61-T61)</f>
        <v>1.2561590625995725E-2</v>
      </c>
      <c r="Y61" s="21">
        <f t="shared" ref="Y61:Y62" si="75">IF(X61&gt;0,0,X61)</f>
        <v>0</v>
      </c>
      <c r="Z61" s="21">
        <f t="shared" ref="Z61" si="76">SUM(Y60-Y61)</f>
        <v>0</v>
      </c>
      <c r="AA61" s="41" t="s">
        <v>211</v>
      </c>
      <c r="AB61" s="7"/>
      <c r="AC61" s="7"/>
      <c r="AD61" s="7"/>
      <c r="AE61" s="7"/>
      <c r="AF61" s="7"/>
      <c r="AG61" s="7"/>
    </row>
    <row r="62" spans="1:35" ht="15" customHeight="1" x14ac:dyDescent="0.25">
      <c r="B62" s="1" t="s">
        <v>88</v>
      </c>
      <c r="C62" s="4">
        <v>10629.09420289855</v>
      </c>
      <c r="D62" s="4">
        <v>10006.977254443063</v>
      </c>
      <c r="G62" s="20">
        <f t="shared" si="71"/>
        <v>-622.11694845548664</v>
      </c>
      <c r="H62" s="21">
        <f t="shared" si="72"/>
        <v>-622.11694845548664</v>
      </c>
      <c r="I62" s="21"/>
      <c r="J62" s="21">
        <f>SUM(H60-H62)</f>
        <v>622.11694845548664</v>
      </c>
      <c r="K62" s="41" t="s">
        <v>211</v>
      </c>
      <c r="L62" s="7"/>
      <c r="M62" s="7"/>
      <c r="N62" s="7"/>
      <c r="O62" s="7"/>
      <c r="P62" s="7"/>
      <c r="Q62" s="7"/>
      <c r="R62" s="7"/>
      <c r="S62" s="29"/>
      <c r="T62" s="6">
        <v>0.21014492753623187</v>
      </c>
      <c r="U62" s="6">
        <v>0.21209683317487019</v>
      </c>
      <c r="X62" s="23">
        <f t="shared" si="74"/>
        <v>1.9519056386383127E-3</v>
      </c>
      <c r="Y62" s="21">
        <f t="shared" si="75"/>
        <v>0</v>
      </c>
      <c r="Z62" s="21">
        <f>SUM(Y60-Y62)</f>
        <v>0</v>
      </c>
      <c r="AA62" s="41" t="s">
        <v>211</v>
      </c>
      <c r="AB62" s="7"/>
      <c r="AC62" s="7"/>
      <c r="AD62" s="7"/>
      <c r="AE62" s="7"/>
      <c r="AF62" s="7"/>
      <c r="AG62" s="7"/>
    </row>
    <row r="63" spans="1:35" ht="15" customHeight="1" x14ac:dyDescent="0.25">
      <c r="A63" s="14" t="s">
        <v>16</v>
      </c>
      <c r="B63" s="14"/>
      <c r="C63" s="14"/>
      <c r="D63" s="14"/>
      <c r="E63" s="15">
        <v>7012.3239822121495</v>
      </c>
      <c r="F63" s="15">
        <v>7367.7489773009147</v>
      </c>
      <c r="G63" s="15">
        <f>SUM(F63-E63)</f>
        <v>355.42499508876517</v>
      </c>
      <c r="H63" s="19">
        <f>IF(G63&gt;0,0,G63)</f>
        <v>0</v>
      </c>
      <c r="I63" s="40" t="s">
        <v>209</v>
      </c>
      <c r="J63" s="19"/>
      <c r="K63" s="43"/>
      <c r="L63" s="19"/>
      <c r="M63" s="19"/>
      <c r="N63" s="19"/>
      <c r="O63" s="19"/>
      <c r="P63" s="19"/>
      <c r="Q63" s="19"/>
      <c r="R63" s="19"/>
      <c r="S63" s="28"/>
      <c r="T63" s="14"/>
      <c r="U63" s="14"/>
      <c r="V63" s="16">
        <v>9.6969054684188205E-2</v>
      </c>
      <c r="W63" s="16">
        <v>0.14375470357492715</v>
      </c>
      <c r="X63" s="22">
        <f>SUM(W63-V63)</f>
        <v>4.678564889073894E-2</v>
      </c>
      <c r="Y63" s="19">
        <f>IF(X63&gt;0,0,X63)</f>
        <v>0</v>
      </c>
      <c r="Z63" s="14"/>
      <c r="AA63" s="44"/>
      <c r="AB63" s="14"/>
      <c r="AC63" s="14"/>
      <c r="AD63" s="14"/>
      <c r="AE63" s="14"/>
      <c r="AF63" s="14"/>
      <c r="AG63" s="14"/>
      <c r="AH63" s="14"/>
    </row>
    <row r="64" spans="1:35" ht="15" customHeight="1" x14ac:dyDescent="0.25">
      <c r="B64" s="2" t="s">
        <v>89</v>
      </c>
      <c r="C64" s="4">
        <v>7339.6895798535279</v>
      </c>
      <c r="D64" s="4">
        <v>9742.810745736997</v>
      </c>
      <c r="G64" s="20">
        <f t="shared" ref="G64:G65" si="77">SUM(D64-C64)</f>
        <v>2403.1211658834691</v>
      </c>
      <c r="H64" s="21">
        <f t="shared" ref="H64:H65" si="78">IF(G64&gt;0,0,G64)</f>
        <v>0</v>
      </c>
      <c r="I64" s="21"/>
      <c r="J64" s="21">
        <f t="shared" ref="J64" si="79">SUM(H63-H64)</f>
        <v>0</v>
      </c>
      <c r="K64" s="41" t="str">
        <f t="shared" ref="K64:K65" si="80">IF(J64&lt;=0,"MET","NOT MET")</f>
        <v>MET</v>
      </c>
      <c r="L64" s="7"/>
      <c r="M64" s="7"/>
      <c r="N64" s="7"/>
      <c r="O64" s="7"/>
      <c r="P64" s="7"/>
      <c r="Q64" s="7"/>
      <c r="R64" s="7"/>
      <c r="S64" s="29"/>
      <c r="T64" s="6">
        <v>0.16060644995503021</v>
      </c>
      <c r="U64" s="6">
        <v>0.16379827830733204</v>
      </c>
      <c r="X64" s="23">
        <f t="shared" ref="X64:X65" si="81">SUM(U64-T64)</f>
        <v>3.1918283523018343E-3</v>
      </c>
      <c r="Y64" s="21">
        <f t="shared" ref="Y64:Y65" si="82">IF(X64&gt;0,0,X64)</f>
        <v>0</v>
      </c>
      <c r="Z64" s="21">
        <f t="shared" ref="Z64" si="83">SUM(Y63-Y64)</f>
        <v>0</v>
      </c>
      <c r="AA64" s="41" t="str">
        <f t="shared" ref="AA64:AA65" si="84">IF(Z64&lt;=0,"MET","NOT MET")</f>
        <v>MET</v>
      </c>
      <c r="AB64" s="7"/>
      <c r="AC64" s="7"/>
      <c r="AD64" s="7"/>
      <c r="AE64" s="7"/>
      <c r="AF64" s="7"/>
      <c r="AG64" s="7"/>
    </row>
    <row r="65" spans="1:34" ht="15" customHeight="1" x14ac:dyDescent="0.25">
      <c r="B65" s="2" t="s">
        <v>183</v>
      </c>
      <c r="C65" s="4">
        <v>7830.3213644524239</v>
      </c>
      <c r="D65" s="4">
        <v>9358.5226765531625</v>
      </c>
      <c r="G65" s="20">
        <f t="shared" si="77"/>
        <v>1528.2013121007385</v>
      </c>
      <c r="H65" s="21">
        <f t="shared" si="78"/>
        <v>0</v>
      </c>
      <c r="I65" s="21"/>
      <c r="J65" s="21">
        <f>SUM(H63-H65)</f>
        <v>0</v>
      </c>
      <c r="K65" s="41" t="str">
        <f t="shared" si="80"/>
        <v>MET</v>
      </c>
      <c r="L65" s="7"/>
      <c r="M65" s="7"/>
      <c r="N65" s="7"/>
      <c r="O65" s="7"/>
      <c r="P65" s="7"/>
      <c r="Q65" s="7"/>
      <c r="R65" s="7"/>
      <c r="S65" s="29"/>
      <c r="T65" s="6">
        <v>0.14143952994940426</v>
      </c>
      <c r="U65" s="6">
        <v>0.1847599164926931</v>
      </c>
      <c r="X65" s="23">
        <f t="shared" si="81"/>
        <v>4.3320386543288847E-2</v>
      </c>
      <c r="Y65" s="21">
        <f t="shared" si="82"/>
        <v>0</v>
      </c>
      <c r="Z65" s="21">
        <f>SUM(Y63-Y65)</f>
        <v>0</v>
      </c>
      <c r="AA65" s="41" t="str">
        <f t="shared" si="84"/>
        <v>MET</v>
      </c>
      <c r="AB65" s="7"/>
      <c r="AC65" s="7"/>
      <c r="AD65" s="7"/>
      <c r="AE65" s="7"/>
      <c r="AF65" s="7"/>
      <c r="AG65" s="7"/>
    </row>
    <row r="66" spans="1:34" ht="15" customHeight="1" x14ac:dyDescent="0.25">
      <c r="A66" s="14" t="s">
        <v>17</v>
      </c>
      <c r="B66" s="14"/>
      <c r="C66" s="14"/>
      <c r="D66" s="14"/>
      <c r="E66" s="15">
        <v>7646.4275991329687</v>
      </c>
      <c r="F66" s="15">
        <v>8836.3485898619801</v>
      </c>
      <c r="G66" s="15">
        <f>SUM(F66-E66)</f>
        <v>1189.9209907290115</v>
      </c>
      <c r="H66" s="19">
        <f>IF(G66&gt;0,0,G66)</f>
        <v>0</v>
      </c>
      <c r="I66" s="40" t="s">
        <v>209</v>
      </c>
      <c r="J66" s="19"/>
      <c r="K66" s="43"/>
      <c r="L66" s="19"/>
      <c r="M66" s="19"/>
      <c r="N66" s="19"/>
      <c r="O66" s="19"/>
      <c r="P66" s="19"/>
      <c r="Q66" s="19"/>
      <c r="R66" s="19"/>
      <c r="S66" s="28"/>
      <c r="T66" s="14"/>
      <c r="U66" s="14"/>
      <c r="V66" s="16">
        <v>0.10510188550116158</v>
      </c>
      <c r="W66" s="16">
        <v>0.1250424230943997</v>
      </c>
      <c r="X66" s="22">
        <f>SUM(W66-V66)</f>
        <v>1.994053759323812E-2</v>
      </c>
      <c r="Y66" s="19">
        <f>IF(X66&gt;0,0,X66)</f>
        <v>0</v>
      </c>
      <c r="Z66" s="14"/>
      <c r="AA66" s="44"/>
      <c r="AB66" s="14"/>
      <c r="AC66" s="14"/>
      <c r="AD66" s="14"/>
      <c r="AE66" s="14"/>
      <c r="AF66" s="14"/>
      <c r="AG66" s="14"/>
      <c r="AH66" s="14"/>
    </row>
    <row r="67" spans="1:34" ht="15" customHeight="1" x14ac:dyDescent="0.25">
      <c r="B67" s="2" t="s">
        <v>90</v>
      </c>
      <c r="C67" s="4">
        <v>6869.7934978572475</v>
      </c>
      <c r="D67" s="4">
        <v>7705.4139738236026</v>
      </c>
      <c r="G67" s="20">
        <f t="shared" ref="G67:G71" si="85">SUM(D67-C67)</f>
        <v>835.62047596635512</v>
      </c>
      <c r="H67" s="21">
        <f t="shared" ref="H67:H71" si="86">IF(G67&gt;0,0,G67)</f>
        <v>0</v>
      </c>
      <c r="I67" s="21"/>
      <c r="J67" s="21">
        <f t="shared" ref="J67" si="87">SUM(H66-H67)</f>
        <v>0</v>
      </c>
      <c r="K67" s="41" t="str">
        <f t="shared" ref="K67:K71" si="88">IF(J67&lt;=0,"MET","NOT MET")</f>
        <v>MET</v>
      </c>
      <c r="L67" s="7"/>
      <c r="M67" s="7"/>
      <c r="N67" s="7"/>
      <c r="O67" s="7"/>
      <c r="P67" s="7"/>
      <c r="Q67" s="7"/>
      <c r="R67" s="7"/>
      <c r="S67" s="29"/>
      <c r="T67" s="6">
        <v>0.12117629673415102</v>
      </c>
      <c r="U67" s="6">
        <v>0.13172276561755555</v>
      </c>
      <c r="X67" s="23">
        <f t="shared" ref="X67:X71" si="89">SUM(U67-T67)</f>
        <v>1.0546468883404533E-2</v>
      </c>
      <c r="Y67" s="21">
        <f t="shared" ref="Y67:Y71" si="90">IF(X67&gt;0,0,X67)</f>
        <v>0</v>
      </c>
      <c r="Z67" s="21">
        <f t="shared" ref="Z67" si="91">SUM(Y66-Y67)</f>
        <v>0</v>
      </c>
      <c r="AA67" s="41" t="str">
        <f t="shared" ref="AA67:AA71" si="92">IF(Z67&lt;=0,"MET","NOT MET")</f>
        <v>MET</v>
      </c>
      <c r="AB67" s="7"/>
      <c r="AC67" s="7"/>
      <c r="AD67" s="7"/>
      <c r="AE67" s="7"/>
      <c r="AF67" s="7"/>
      <c r="AG67" s="7"/>
    </row>
    <row r="68" spans="1:34" ht="15" customHeight="1" x14ac:dyDescent="0.25">
      <c r="B68" s="2" t="s">
        <v>91</v>
      </c>
      <c r="C68" s="4">
        <v>10722.409250235103</v>
      </c>
      <c r="D68" s="4">
        <v>15086.506104207545</v>
      </c>
      <c r="G68" s="20">
        <f t="shared" si="85"/>
        <v>4364.0968539724417</v>
      </c>
      <c r="H68" s="21">
        <f t="shared" si="86"/>
        <v>0</v>
      </c>
      <c r="I68" s="21"/>
      <c r="J68" s="21">
        <f>SUM(H66-H68)</f>
        <v>0</v>
      </c>
      <c r="K68" s="41" t="str">
        <f t="shared" si="88"/>
        <v>MET</v>
      </c>
      <c r="L68" s="7"/>
      <c r="M68" s="7"/>
      <c r="N68" s="7"/>
      <c r="O68" s="7"/>
      <c r="P68" s="7"/>
      <c r="Q68" s="7"/>
      <c r="R68" s="7"/>
      <c r="S68" s="29"/>
      <c r="T68" s="6">
        <v>0.16243481234504573</v>
      </c>
      <c r="U68" s="6">
        <v>0.22890778286461741</v>
      </c>
      <c r="X68" s="23">
        <f t="shared" si="89"/>
        <v>6.6472970519571684E-2</v>
      </c>
      <c r="Y68" s="21">
        <f t="shared" si="90"/>
        <v>0</v>
      </c>
      <c r="Z68" s="21">
        <f>SUM(Y66-Y68)</f>
        <v>0</v>
      </c>
      <c r="AA68" s="41" t="str">
        <f t="shared" si="92"/>
        <v>MET</v>
      </c>
      <c r="AB68" s="7"/>
      <c r="AC68" s="7"/>
      <c r="AD68" s="7"/>
      <c r="AE68" s="7"/>
      <c r="AF68" s="7"/>
      <c r="AG68" s="7"/>
    </row>
    <row r="69" spans="1:34" ht="15" customHeight="1" x14ac:dyDescent="0.25">
      <c r="B69" s="2" t="s">
        <v>184</v>
      </c>
      <c r="C69" s="4">
        <v>13880.736441638335</v>
      </c>
      <c r="D69" s="4">
        <v>16357.385691933239</v>
      </c>
      <c r="G69" s="20">
        <f t="shared" si="85"/>
        <v>2476.649250294904</v>
      </c>
      <c r="H69" s="21">
        <f t="shared" si="86"/>
        <v>0</v>
      </c>
      <c r="I69" s="21"/>
      <c r="J69" s="21">
        <f>SUM(H66-H69)</f>
        <v>0</v>
      </c>
      <c r="K69" s="41" t="str">
        <f t="shared" si="88"/>
        <v>MET</v>
      </c>
      <c r="L69" s="7"/>
      <c r="M69" s="7"/>
      <c r="N69" s="7"/>
      <c r="O69" s="7"/>
      <c r="P69" s="7"/>
      <c r="Q69" s="7"/>
      <c r="R69" s="7"/>
      <c r="S69" s="29"/>
      <c r="T69" s="6">
        <v>0.1699854298203011</v>
      </c>
      <c r="U69" s="6">
        <v>0.22600834492350486</v>
      </c>
      <c r="X69" s="23">
        <f t="shared" si="89"/>
        <v>5.6022915103203758E-2</v>
      </c>
      <c r="Y69" s="21">
        <f t="shared" si="90"/>
        <v>0</v>
      </c>
      <c r="Z69" s="21">
        <f>SUM(Y66-Y69)</f>
        <v>0</v>
      </c>
      <c r="AA69" s="41" t="str">
        <f t="shared" si="92"/>
        <v>MET</v>
      </c>
      <c r="AB69" s="7"/>
      <c r="AC69" s="7"/>
      <c r="AD69" s="7"/>
      <c r="AE69" s="7"/>
      <c r="AF69" s="7"/>
      <c r="AG69" s="7"/>
    </row>
    <row r="70" spans="1:34" ht="15" customHeight="1" x14ac:dyDescent="0.25">
      <c r="B70" s="2" t="s">
        <v>92</v>
      </c>
      <c r="C70" s="4">
        <v>6655.3265930725884</v>
      </c>
      <c r="D70" s="4">
        <v>7676.4670535953728</v>
      </c>
      <c r="G70" s="20">
        <f t="shared" si="85"/>
        <v>1021.1404605227845</v>
      </c>
      <c r="H70" s="21">
        <f t="shared" si="86"/>
        <v>0</v>
      </c>
      <c r="I70" s="21"/>
      <c r="J70" s="21">
        <f>SUM(H66-H70)</f>
        <v>0</v>
      </c>
      <c r="K70" s="41" t="str">
        <f t="shared" si="88"/>
        <v>MET</v>
      </c>
      <c r="L70" s="7"/>
      <c r="M70" s="7"/>
      <c r="N70" s="7"/>
      <c r="O70" s="7"/>
      <c r="P70" s="7"/>
      <c r="Q70" s="7"/>
      <c r="R70" s="7"/>
      <c r="S70" s="29"/>
      <c r="T70" s="6">
        <v>0.11397935707199697</v>
      </c>
      <c r="U70" s="6">
        <v>0.13025322759836036</v>
      </c>
      <c r="X70" s="23">
        <f t="shared" si="89"/>
        <v>1.6273870526363393E-2</v>
      </c>
      <c r="Y70" s="21">
        <f t="shared" si="90"/>
        <v>0</v>
      </c>
      <c r="Z70" s="21">
        <f>SUM(Y66-Y70)</f>
        <v>0</v>
      </c>
      <c r="AA70" s="41" t="str">
        <f t="shared" si="92"/>
        <v>MET</v>
      </c>
      <c r="AB70" s="7"/>
      <c r="AC70" s="7"/>
      <c r="AD70" s="7"/>
      <c r="AE70" s="7"/>
      <c r="AF70" s="7"/>
      <c r="AG70" s="7"/>
    </row>
    <row r="71" spans="1:34" ht="15" customHeight="1" x14ac:dyDescent="0.25">
      <c r="B71" s="2" t="s">
        <v>93</v>
      </c>
      <c r="C71" s="4">
        <v>6278.3530245654911</v>
      </c>
      <c r="D71" s="4">
        <v>7435.7840890786083</v>
      </c>
      <c r="G71" s="20">
        <f t="shared" si="85"/>
        <v>1157.4310645131172</v>
      </c>
      <c r="H71" s="21">
        <f t="shared" si="86"/>
        <v>0</v>
      </c>
      <c r="I71" s="21"/>
      <c r="J71" s="21">
        <f>SUM(H66-H71)</f>
        <v>0</v>
      </c>
      <c r="K71" s="41" t="str">
        <f t="shared" si="88"/>
        <v>MET</v>
      </c>
      <c r="L71" s="7"/>
      <c r="M71" s="7"/>
      <c r="N71" s="7"/>
      <c r="O71" s="7"/>
      <c r="P71" s="7"/>
      <c r="Q71" s="7"/>
      <c r="R71" s="7"/>
      <c r="S71" s="29"/>
      <c r="T71" s="6">
        <v>0.10486454995630642</v>
      </c>
      <c r="U71" s="6">
        <v>0.1328930412371134</v>
      </c>
      <c r="X71" s="23">
        <f t="shared" si="89"/>
        <v>2.8028491280806977E-2</v>
      </c>
      <c r="Y71" s="21">
        <f t="shared" si="90"/>
        <v>0</v>
      </c>
      <c r="Z71" s="21">
        <f>SUM(Y66-Y71)</f>
        <v>0</v>
      </c>
      <c r="AA71" s="41" t="str">
        <f t="shared" si="92"/>
        <v>MET</v>
      </c>
      <c r="AB71" s="7"/>
      <c r="AC71" s="7"/>
      <c r="AD71" s="7"/>
      <c r="AE71" s="7"/>
      <c r="AF71" s="7"/>
      <c r="AG71" s="7"/>
    </row>
    <row r="72" spans="1:34" ht="15" customHeight="1" x14ac:dyDescent="0.25">
      <c r="A72" s="14" t="s">
        <v>18</v>
      </c>
      <c r="B72" s="14"/>
      <c r="C72" s="14"/>
      <c r="D72" s="14"/>
      <c r="E72" s="15">
        <v>6937.9036196518191</v>
      </c>
      <c r="F72" s="15">
        <v>7012.9414577172411</v>
      </c>
      <c r="G72" s="15">
        <f>SUM(F72-E72)</f>
        <v>75.037838065421965</v>
      </c>
      <c r="H72" s="19">
        <f>IF(G72&gt;0,0,G72)</f>
        <v>0</v>
      </c>
      <c r="I72" s="40" t="s">
        <v>209</v>
      </c>
      <c r="J72" s="19"/>
      <c r="K72" s="43"/>
      <c r="L72" s="19"/>
      <c r="M72" s="19"/>
      <c r="N72" s="19"/>
      <c r="O72" s="19"/>
      <c r="P72" s="19"/>
      <c r="Q72" s="19"/>
      <c r="R72" s="19"/>
      <c r="S72" s="28"/>
      <c r="T72" s="14"/>
      <c r="U72" s="14"/>
      <c r="V72" s="16">
        <v>0.10750914093809709</v>
      </c>
      <c r="W72" s="16">
        <v>0.10586356133553416</v>
      </c>
      <c r="X72" s="22">
        <f>SUM(W72-V72)</f>
        <v>-1.6455796025629243E-3</v>
      </c>
      <c r="Y72" s="19">
        <f>IF(X72&gt;0,0,X72)</f>
        <v>-1.6455796025629243E-3</v>
      </c>
      <c r="Z72" s="14"/>
      <c r="AA72" s="44"/>
      <c r="AB72" s="14"/>
      <c r="AC72" s="14"/>
      <c r="AD72" s="14"/>
      <c r="AE72" s="14"/>
      <c r="AF72" s="14"/>
      <c r="AG72" s="14"/>
      <c r="AH72" s="14"/>
    </row>
    <row r="73" spans="1:34" ht="15" customHeight="1" x14ac:dyDescent="0.25">
      <c r="B73" t="s">
        <v>94</v>
      </c>
      <c r="C73" s="4">
        <v>10153.954989454989</v>
      </c>
      <c r="D73" s="4">
        <v>9393.4452339976688</v>
      </c>
      <c r="G73" s="20">
        <f t="shared" ref="G73:G74" si="93">SUM(D73-C73)</f>
        <v>-760.50975545732035</v>
      </c>
      <c r="H73" s="21">
        <f t="shared" ref="H73:H74" si="94">IF(G73&gt;0,0,G73)</f>
        <v>-760.50975545732035</v>
      </c>
      <c r="I73" s="21"/>
      <c r="J73" s="21">
        <f t="shared" ref="J73" si="95">SUM(H72-H73)</f>
        <v>760.50975545732035</v>
      </c>
      <c r="K73" s="41" t="s">
        <v>210</v>
      </c>
      <c r="L73" s="7" t="s">
        <v>201</v>
      </c>
      <c r="M73" s="32">
        <v>7486.916839668077</v>
      </c>
      <c r="N73" s="32">
        <v>7259.1886298124264</v>
      </c>
      <c r="O73" s="32">
        <f t="shared" ref="O73:O74" si="96">SUM(N73-M73)</f>
        <v>-227.72820985565068</v>
      </c>
      <c r="P73" s="33">
        <f t="shared" ref="P73:P74" si="97">IF(O73&gt;0,0,O73)</f>
        <v>-227.72820985565068</v>
      </c>
      <c r="Q73" s="33">
        <f t="shared" ref="Q73:Q74" si="98">H73</f>
        <v>-760.50975545732035</v>
      </c>
      <c r="R73" s="7" t="str">
        <f t="shared" ref="R73:R74" si="99">IF(Q73&lt;=0,"MET","NOT MET")</f>
        <v>MET</v>
      </c>
      <c r="S73" s="29"/>
      <c r="T73" s="6">
        <v>0.15540015540015539</v>
      </c>
      <c r="U73" s="6">
        <v>0.15544329095653139</v>
      </c>
      <c r="X73" s="23">
        <f t="shared" ref="X73:X74" si="100">SUM(U73-T73)</f>
        <v>4.3135556376000528E-5</v>
      </c>
      <c r="Y73" s="21">
        <f t="shared" ref="Y73:Y74" si="101">IF(X73&gt;0,0,X73)</f>
        <v>0</v>
      </c>
      <c r="Z73" s="21">
        <f t="shared" ref="Z73" si="102">SUM(Y72-Y73)</f>
        <v>-1.6455796025629243E-3</v>
      </c>
      <c r="AA73" s="41" t="str">
        <f t="shared" ref="AA73:AA74" si="103">IF(Z73&lt;=0,"MET","NOT MET")</f>
        <v>MET</v>
      </c>
      <c r="AB73" s="7"/>
      <c r="AC73" s="7"/>
      <c r="AD73" s="7"/>
      <c r="AE73" s="7"/>
      <c r="AF73" s="7"/>
      <c r="AG73" s="7"/>
    </row>
    <row r="74" spans="1:34" ht="15" customHeight="1" x14ac:dyDescent="0.25">
      <c r="B74" t="s">
        <v>95</v>
      </c>
      <c r="C74" s="4">
        <v>7721.0739295938592</v>
      </c>
      <c r="D74" s="4">
        <v>7078.693665935888</v>
      </c>
      <c r="G74" s="20">
        <f t="shared" si="93"/>
        <v>-642.38026365797123</v>
      </c>
      <c r="H74" s="21">
        <f t="shared" si="94"/>
        <v>-642.38026365797123</v>
      </c>
      <c r="I74" s="21"/>
      <c r="J74" s="21">
        <f>SUM(H72-H74)</f>
        <v>642.38026365797123</v>
      </c>
      <c r="K74" s="41" t="s">
        <v>210</v>
      </c>
      <c r="L74" s="7" t="s">
        <v>201</v>
      </c>
      <c r="M74" s="32">
        <v>7486.916839668077</v>
      </c>
      <c r="N74" s="32">
        <v>7259.1886298124264</v>
      </c>
      <c r="O74" s="32">
        <f t="shared" si="96"/>
        <v>-227.72820985565068</v>
      </c>
      <c r="P74" s="33">
        <f t="shared" si="97"/>
        <v>-227.72820985565068</v>
      </c>
      <c r="Q74" s="33">
        <f t="shared" si="98"/>
        <v>-642.38026365797123</v>
      </c>
      <c r="R74" s="7" t="str">
        <f t="shared" si="99"/>
        <v>MET</v>
      </c>
      <c r="S74" s="29"/>
      <c r="T74" s="6">
        <v>0.12583760656872306</v>
      </c>
      <c r="U74" s="6">
        <v>0.127392309059667</v>
      </c>
      <c r="X74" s="23">
        <f t="shared" si="100"/>
        <v>1.5547024909439433E-3</v>
      </c>
      <c r="Y74" s="21">
        <f t="shared" si="101"/>
        <v>0</v>
      </c>
      <c r="Z74" s="21">
        <f>SUM(Y72-Y74)</f>
        <v>-1.6455796025629243E-3</v>
      </c>
      <c r="AA74" s="41" t="str">
        <f t="shared" si="103"/>
        <v>MET</v>
      </c>
      <c r="AB74" s="7"/>
      <c r="AC74" s="7"/>
      <c r="AD74" s="7"/>
      <c r="AE74" s="7"/>
      <c r="AF74" s="7"/>
      <c r="AG74" s="7"/>
    </row>
    <row r="75" spans="1:34" ht="15" customHeight="1" x14ac:dyDescent="0.25">
      <c r="A75" s="14" t="s">
        <v>19</v>
      </c>
      <c r="B75" s="14"/>
      <c r="C75" s="14"/>
      <c r="D75" s="14"/>
      <c r="E75" s="15">
        <v>14461.479582609953</v>
      </c>
      <c r="F75" s="15">
        <v>15136.988603564179</v>
      </c>
      <c r="G75" s="15">
        <f>SUM(F75-E75)</f>
        <v>675.5090209542268</v>
      </c>
      <c r="H75" s="19">
        <f>IF(G75&gt;0,0,G75)</f>
        <v>0</v>
      </c>
      <c r="I75" s="40" t="s">
        <v>209</v>
      </c>
      <c r="J75" s="19"/>
      <c r="K75" s="43"/>
      <c r="L75" s="19"/>
      <c r="M75" s="19"/>
      <c r="N75" s="19"/>
      <c r="O75" s="19"/>
      <c r="P75" s="19"/>
      <c r="Q75" s="19"/>
      <c r="R75" s="19"/>
      <c r="S75" s="28"/>
      <c r="T75" s="14"/>
      <c r="U75" s="14"/>
      <c r="V75" s="16">
        <v>0.21701388888888887</v>
      </c>
      <c r="W75" s="16">
        <v>0.20995884620398131</v>
      </c>
      <c r="X75" s="22">
        <f>SUM(W75-V75)</f>
        <v>-7.0550426849075587E-3</v>
      </c>
      <c r="Y75" s="19">
        <f>IF(X75&gt;0,0,X75)</f>
        <v>-7.0550426849075587E-3</v>
      </c>
      <c r="Z75" s="14"/>
      <c r="AA75" s="44"/>
      <c r="AB75" s="14"/>
      <c r="AC75" s="14"/>
      <c r="AD75" s="14"/>
      <c r="AE75" s="14"/>
      <c r="AF75" s="14"/>
      <c r="AG75" s="14"/>
      <c r="AH75" s="14"/>
    </row>
    <row r="76" spans="1:34" ht="15" customHeight="1" x14ac:dyDescent="0.25">
      <c r="B76" s="1" t="s">
        <v>96</v>
      </c>
      <c r="C76" s="4">
        <v>14781.248196728588</v>
      </c>
      <c r="D76" s="4">
        <v>15680.828373015873</v>
      </c>
      <c r="G76" s="20">
        <f t="shared" ref="G76:G77" si="104">SUM(D76-C76)</f>
        <v>899.58017628728521</v>
      </c>
      <c r="H76" s="21">
        <f t="shared" ref="H76:H77" si="105">IF(G76&gt;0,0,G76)</f>
        <v>0</v>
      </c>
      <c r="I76" s="21"/>
      <c r="J76" s="21">
        <f t="shared" ref="J76" si="106">SUM(H75-H76)</f>
        <v>0</v>
      </c>
      <c r="K76" s="41" t="str">
        <f t="shared" ref="K76:K77" si="107">IF(J76&lt;=0,"MET","NOT MET")</f>
        <v>MET</v>
      </c>
      <c r="L76" s="7"/>
      <c r="M76" s="7"/>
      <c r="N76" s="7"/>
      <c r="O76" s="7"/>
      <c r="P76" s="7"/>
      <c r="Q76" s="7"/>
      <c r="R76" s="7"/>
      <c r="S76" s="29"/>
      <c r="T76" s="6">
        <v>0.23525756264287459</v>
      </c>
      <c r="U76" s="6">
        <v>0.22095959595959597</v>
      </c>
      <c r="X76" s="23">
        <f t="shared" ref="X76:X77" si="108">SUM(U76-T76)</f>
        <v>-1.4297966683278623E-2</v>
      </c>
      <c r="Y76" s="21">
        <f t="shared" ref="Y76:Y77" si="109">IF(X76&gt;0,0,X76)</f>
        <v>-1.4297966683278623E-2</v>
      </c>
      <c r="Z76" s="21">
        <f t="shared" ref="Z76" si="110">SUM(Y75-Y76)</f>
        <v>7.2429239983710647E-3</v>
      </c>
      <c r="AA76" s="41" t="s">
        <v>210</v>
      </c>
      <c r="AB76" s="7" t="s">
        <v>201</v>
      </c>
      <c r="AC76" s="10">
        <v>0.2541042607994311</v>
      </c>
      <c r="AD76" s="10">
        <v>0.24116617242488123</v>
      </c>
      <c r="AE76" s="36">
        <f>SUM(AD76-AC76)</f>
        <v>-1.2938088374549878E-2</v>
      </c>
      <c r="AF76" s="13">
        <f t="shared" ref="AF76" si="111">IF(AE76&gt;0,0,AE76)</f>
        <v>-1.2938088374549878E-2</v>
      </c>
      <c r="AG76" s="37">
        <f>X76</f>
        <v>-1.4297966683278623E-2</v>
      </c>
      <c r="AH76" s="7" t="str">
        <f t="shared" ref="AH76" si="112">IF(AG76&lt;=0,"MET","NOT MET")</f>
        <v>MET</v>
      </c>
    </row>
    <row r="77" spans="1:34" ht="15" customHeight="1" x14ac:dyDescent="0.25">
      <c r="B77" s="1" t="s">
        <v>97</v>
      </c>
      <c r="C77" s="4">
        <v>15574.586728754364</v>
      </c>
      <c r="D77" s="4">
        <v>15752.012648221344</v>
      </c>
      <c r="G77" s="20">
        <f t="shared" si="104"/>
        <v>177.42591946697939</v>
      </c>
      <c r="H77" s="21">
        <f t="shared" si="105"/>
        <v>0</v>
      </c>
      <c r="I77" s="21"/>
      <c r="J77" s="21">
        <f>SUM(H75-H77)</f>
        <v>0</v>
      </c>
      <c r="K77" s="41" t="str">
        <f t="shared" si="107"/>
        <v>MET</v>
      </c>
      <c r="L77" s="7"/>
      <c r="M77" s="7"/>
      <c r="N77" s="7"/>
      <c r="O77" s="7"/>
      <c r="P77" s="7"/>
      <c r="Q77" s="7"/>
      <c r="R77" s="7"/>
      <c r="S77" s="29"/>
      <c r="T77" s="6">
        <v>0.21245634458672874</v>
      </c>
      <c r="U77" s="6">
        <v>0.22766798418972331</v>
      </c>
      <c r="X77" s="23">
        <f t="shared" si="108"/>
        <v>1.521163960299457E-2</v>
      </c>
      <c r="Y77" s="21">
        <f t="shared" si="109"/>
        <v>0</v>
      </c>
      <c r="Z77" s="21">
        <f>SUM(Y75-Y77)</f>
        <v>-7.0550426849075587E-3</v>
      </c>
      <c r="AA77" s="41" t="str">
        <f t="shared" ref="AA77" si="113">IF(Z77&lt;=0,"MET","NOT MET")</f>
        <v>MET</v>
      </c>
      <c r="AB77" s="7"/>
      <c r="AC77" s="7"/>
      <c r="AD77" s="7"/>
      <c r="AE77" s="7"/>
      <c r="AF77" s="7"/>
      <c r="AG77" s="7"/>
    </row>
    <row r="78" spans="1:34" ht="15" customHeight="1" x14ac:dyDescent="0.25">
      <c r="A78" s="14" t="s">
        <v>20</v>
      </c>
      <c r="B78" s="14"/>
      <c r="C78" s="14"/>
      <c r="D78" s="14"/>
      <c r="E78" s="15">
        <v>8719.8941588799971</v>
      </c>
      <c r="F78" s="15">
        <v>9369.8024118738413</v>
      </c>
      <c r="G78" s="15">
        <f>SUM(F78-E78)</f>
        <v>649.90825299384414</v>
      </c>
      <c r="H78" s="19">
        <f>IF(G78&gt;0,0,G78)</f>
        <v>0</v>
      </c>
      <c r="I78" s="40" t="s">
        <v>209</v>
      </c>
      <c r="J78" s="19"/>
      <c r="K78" s="43"/>
      <c r="L78" s="19"/>
      <c r="M78" s="19"/>
      <c r="N78" s="19"/>
      <c r="O78" s="19"/>
      <c r="P78" s="19"/>
      <c r="Q78" s="19"/>
      <c r="R78" s="19"/>
      <c r="S78" s="28"/>
      <c r="T78" s="14"/>
      <c r="U78" s="14"/>
      <c r="V78" s="16">
        <v>0.12446516625414915</v>
      </c>
      <c r="W78" s="16">
        <v>0.16512734019227526</v>
      </c>
      <c r="X78" s="22">
        <f>SUM(W78-V78)</f>
        <v>4.0662173938126114E-2</v>
      </c>
      <c r="Y78" s="19">
        <f>IF(X78&gt;0,0,X78)</f>
        <v>0</v>
      </c>
      <c r="Z78" s="14"/>
      <c r="AA78" s="44"/>
      <c r="AB78" s="14"/>
      <c r="AC78" s="14"/>
      <c r="AD78" s="14"/>
      <c r="AE78" s="14"/>
      <c r="AF78" s="14"/>
      <c r="AG78" s="14"/>
      <c r="AH78" s="14"/>
    </row>
    <row r="79" spans="1:34" ht="15" customHeight="1" x14ac:dyDescent="0.25">
      <c r="B79" s="2" t="s">
        <v>185</v>
      </c>
      <c r="C79" s="4">
        <v>6828.1783080140904</v>
      </c>
      <c r="D79" s="4">
        <v>7447.4240774349664</v>
      </c>
      <c r="G79" s="20">
        <f t="shared" ref="G79:G80" si="114">SUM(D79-C79)</f>
        <v>619.24576942087606</v>
      </c>
      <c r="H79" s="21">
        <f t="shared" ref="H79:H80" si="115">IF(G79&gt;0,0,G79)</f>
        <v>0</v>
      </c>
      <c r="I79" s="21"/>
      <c r="J79" s="21">
        <f t="shared" ref="J79" si="116">SUM(H78-H79)</f>
        <v>0</v>
      </c>
      <c r="K79" s="41" t="str">
        <f t="shared" ref="K79:K80" si="117">IF(J79&lt;=0,"MET","NOT MET")</f>
        <v>MET</v>
      </c>
      <c r="L79" s="7"/>
      <c r="M79" s="7"/>
      <c r="N79" s="7"/>
      <c r="O79" s="7"/>
      <c r="P79" s="7"/>
      <c r="Q79" s="7"/>
      <c r="R79" s="7"/>
      <c r="S79" s="29"/>
      <c r="T79" s="6">
        <v>0.10989101717305151</v>
      </c>
      <c r="U79" s="6">
        <v>0.14668856048166393</v>
      </c>
      <c r="X79" s="23">
        <f t="shared" ref="X79:X80" si="118">SUM(U79-T79)</f>
        <v>3.6797543308612415E-2</v>
      </c>
      <c r="Y79" s="21">
        <f t="shared" ref="Y79:Y80" si="119">IF(X79&gt;0,0,X79)</f>
        <v>0</v>
      </c>
      <c r="Z79" s="21">
        <f t="shared" ref="Z79" si="120">SUM(Y78-Y79)</f>
        <v>0</v>
      </c>
      <c r="AA79" s="41" t="str">
        <f t="shared" ref="AA79:AA80" si="121">IF(Z79&lt;=0,"MET","NOT MET")</f>
        <v>MET</v>
      </c>
      <c r="AB79" s="7"/>
      <c r="AC79" s="7"/>
      <c r="AD79" s="7"/>
      <c r="AE79" s="7"/>
      <c r="AF79" s="7"/>
      <c r="AG79" s="7"/>
    </row>
    <row r="80" spans="1:34" ht="15" customHeight="1" x14ac:dyDescent="0.25">
      <c r="B80" s="2" t="s">
        <v>186</v>
      </c>
      <c r="C80" s="4">
        <v>9862.025272849216</v>
      </c>
      <c r="D80" s="4">
        <v>10082.367485952853</v>
      </c>
      <c r="G80" s="20">
        <f t="shared" si="114"/>
        <v>220.34221310363682</v>
      </c>
      <c r="H80" s="21">
        <f t="shared" si="115"/>
        <v>0</v>
      </c>
      <c r="I80" s="21"/>
      <c r="J80" s="21">
        <f>SUM(H78-H80)</f>
        <v>0</v>
      </c>
      <c r="K80" s="41" t="str">
        <f t="shared" si="117"/>
        <v>MET</v>
      </c>
      <c r="L80" s="7"/>
      <c r="M80" s="7"/>
      <c r="N80" s="7"/>
      <c r="O80" s="7"/>
      <c r="P80" s="7"/>
      <c r="Q80" s="7"/>
      <c r="R80" s="7"/>
      <c r="S80" s="29"/>
      <c r="T80" s="6">
        <v>0.16718492774830804</v>
      </c>
      <c r="U80" s="6">
        <v>0.21383055529396994</v>
      </c>
      <c r="X80" s="23">
        <f t="shared" si="118"/>
        <v>4.66456275456619E-2</v>
      </c>
      <c r="Y80" s="21">
        <f t="shared" si="119"/>
        <v>0</v>
      </c>
      <c r="Z80" s="21">
        <f>SUM(Y78-Y80)</f>
        <v>0</v>
      </c>
      <c r="AA80" s="41" t="str">
        <f t="shared" si="121"/>
        <v>MET</v>
      </c>
      <c r="AB80" s="7"/>
      <c r="AC80" s="7"/>
      <c r="AD80" s="7"/>
      <c r="AE80" s="7"/>
      <c r="AF80" s="7"/>
      <c r="AG80" s="7"/>
    </row>
    <row r="81" spans="1:34" ht="15" customHeight="1" x14ac:dyDescent="0.25">
      <c r="A81" s="14" t="s">
        <v>21</v>
      </c>
      <c r="B81" s="14"/>
      <c r="C81" s="14"/>
      <c r="D81" s="14"/>
      <c r="E81" s="15">
        <v>9448.5818655312214</v>
      </c>
      <c r="F81" s="15">
        <v>9550.2752166223163</v>
      </c>
      <c r="G81" s="15">
        <f>SUM(F81-E81)</f>
        <v>101.69335109109488</v>
      </c>
      <c r="H81" s="19">
        <f>IF(G81&gt;0,0,G81)</f>
        <v>0</v>
      </c>
      <c r="I81" s="40" t="s">
        <v>209</v>
      </c>
      <c r="J81" s="19"/>
      <c r="K81" s="43"/>
      <c r="L81" s="19"/>
      <c r="M81" s="19"/>
      <c r="N81" s="19"/>
      <c r="O81" s="19"/>
      <c r="P81" s="19"/>
      <c r="Q81" s="19"/>
      <c r="R81" s="19"/>
      <c r="S81" s="28"/>
      <c r="T81" s="14"/>
      <c r="U81" s="14"/>
      <c r="V81" s="16">
        <v>0.13531260305328702</v>
      </c>
      <c r="W81" s="16">
        <v>0.14088661769244404</v>
      </c>
      <c r="X81" s="22">
        <f>SUM(W81-V81)</f>
        <v>5.5740146391570211E-3</v>
      </c>
      <c r="Y81" s="19">
        <f>IF(X81&gt;0,0,X81)</f>
        <v>0</v>
      </c>
      <c r="Z81" s="14"/>
      <c r="AA81" s="44"/>
      <c r="AB81" s="14"/>
      <c r="AC81" s="14"/>
      <c r="AD81" s="14"/>
      <c r="AE81" s="14"/>
      <c r="AF81" s="14"/>
      <c r="AG81" s="14"/>
      <c r="AH81" s="14"/>
    </row>
    <row r="82" spans="1:34" ht="15" customHeight="1" x14ac:dyDescent="0.25">
      <c r="B82" s="1" t="s">
        <v>98</v>
      </c>
      <c r="C82" s="4">
        <v>25294.26867649495</v>
      </c>
      <c r="D82" s="4">
        <v>23916.145574855251</v>
      </c>
      <c r="G82" s="20">
        <f t="shared" ref="G82:G86" si="122">SUM(D82-C82)</f>
        <v>-1378.1231016396996</v>
      </c>
      <c r="H82" s="21">
        <f t="shared" ref="H82:H86" si="123">IF(G82&gt;0,0,G82)</f>
        <v>-1378.1231016396996</v>
      </c>
      <c r="I82" s="21"/>
      <c r="J82" s="21">
        <f t="shared" ref="J82" si="124">SUM(H81-H82)</f>
        <v>1378.1231016396996</v>
      </c>
      <c r="K82" s="41" t="s">
        <v>210</v>
      </c>
      <c r="L82" s="7" t="s">
        <v>201</v>
      </c>
      <c r="M82" s="32">
        <v>10112.74693283427</v>
      </c>
      <c r="N82" s="32">
        <v>9987.398009116323</v>
      </c>
      <c r="O82" s="32">
        <f>SUM(N82-M82)</f>
        <v>-125.3489237179474</v>
      </c>
      <c r="P82" s="33">
        <f>IF(O82&gt;0,0,O82)</f>
        <v>-125.3489237179474</v>
      </c>
      <c r="Q82" s="33">
        <f>H82</f>
        <v>-1378.1231016396996</v>
      </c>
      <c r="R82" s="7" t="str">
        <f t="shared" ref="R82" si="125">IF(Q82&lt;=0,"MET","NOT MET")</f>
        <v>MET</v>
      </c>
      <c r="S82" s="29"/>
      <c r="T82" s="6">
        <v>0.28822262713268176</v>
      </c>
      <c r="U82" s="6">
        <v>0.29942100909842845</v>
      </c>
      <c r="X82" s="23">
        <f t="shared" ref="X82:X86" si="126">SUM(U82-T82)</f>
        <v>1.1198381965746684E-2</v>
      </c>
      <c r="Y82" s="21">
        <f t="shared" ref="Y82:Y86" si="127">IF(X82&gt;0,0,X82)</f>
        <v>0</v>
      </c>
      <c r="Z82" s="21">
        <f t="shared" ref="Z82" si="128">SUM(Y81-Y82)</f>
        <v>0</v>
      </c>
      <c r="AA82" s="41" t="str">
        <f t="shared" ref="AA82:AA86" si="129">IF(Z82&lt;=0,"MET","NOT MET")</f>
        <v>MET</v>
      </c>
      <c r="AB82" s="7"/>
      <c r="AC82" s="7"/>
      <c r="AD82" s="7"/>
      <c r="AE82" s="7"/>
      <c r="AF82" s="7"/>
      <c r="AG82" s="7"/>
    </row>
    <row r="83" spans="1:34" ht="15" customHeight="1" x14ac:dyDescent="0.25">
      <c r="B83" s="1" t="s">
        <v>99</v>
      </c>
      <c r="C83" s="4">
        <v>13702.581032412965</v>
      </c>
      <c r="D83" s="4">
        <v>15283.584508183438</v>
      </c>
      <c r="G83" s="20">
        <f t="shared" si="122"/>
        <v>1581.0034757704725</v>
      </c>
      <c r="H83" s="21">
        <f t="shared" si="123"/>
        <v>0</v>
      </c>
      <c r="I83" s="21"/>
      <c r="J83" s="21">
        <f>SUM(H81-H83)</f>
        <v>0</v>
      </c>
      <c r="K83" s="41" t="str">
        <f t="shared" ref="K83:K86" si="130">IF(J83&lt;=0,"MET","NOT MET")</f>
        <v>MET</v>
      </c>
      <c r="L83" s="7"/>
      <c r="M83" s="7"/>
      <c r="N83" s="7"/>
      <c r="O83" s="7"/>
      <c r="P83" s="7"/>
      <c r="Q83" s="7"/>
      <c r="R83" s="7"/>
      <c r="S83" s="29"/>
      <c r="T83" s="6">
        <v>0.2190876350540216</v>
      </c>
      <c r="U83" s="6">
        <v>0.23659050397018311</v>
      </c>
      <c r="X83" s="23">
        <f t="shared" si="126"/>
        <v>1.7502868916161513E-2</v>
      </c>
      <c r="Y83" s="21">
        <f t="shared" si="127"/>
        <v>0</v>
      </c>
      <c r="Z83" s="21">
        <f>SUM(Y81-Y83)</f>
        <v>0</v>
      </c>
      <c r="AA83" s="41" t="str">
        <f t="shared" si="129"/>
        <v>MET</v>
      </c>
      <c r="AB83" s="7"/>
      <c r="AC83" s="7"/>
      <c r="AD83" s="7"/>
      <c r="AE83" s="7"/>
      <c r="AF83" s="7"/>
      <c r="AG83" s="7"/>
    </row>
    <row r="84" spans="1:34" ht="15" customHeight="1" x14ac:dyDescent="0.25">
      <c r="B84" s="1" t="s">
        <v>100</v>
      </c>
      <c r="C84" s="4">
        <v>11593.177129957576</v>
      </c>
      <c r="D84" s="4">
        <v>12833.455172697029</v>
      </c>
      <c r="G84" s="20">
        <f t="shared" si="122"/>
        <v>1240.2780427394537</v>
      </c>
      <c r="H84" s="21">
        <f t="shared" si="123"/>
        <v>0</v>
      </c>
      <c r="I84" s="21"/>
      <c r="J84" s="21">
        <f>SUM(H81-H84)</f>
        <v>0</v>
      </c>
      <c r="K84" s="41" t="str">
        <f t="shared" si="130"/>
        <v>MET</v>
      </c>
      <c r="L84" s="7"/>
      <c r="M84" s="7"/>
      <c r="N84" s="7"/>
      <c r="O84" s="7"/>
      <c r="P84" s="7"/>
      <c r="Q84" s="7"/>
      <c r="R84" s="7"/>
      <c r="S84" s="29"/>
      <c r="T84" s="6">
        <v>0.16930681508582104</v>
      </c>
      <c r="U84" s="6">
        <v>0.17865210070228757</v>
      </c>
      <c r="X84" s="23">
        <f t="shared" si="126"/>
        <v>9.3452856164665254E-3</v>
      </c>
      <c r="Y84" s="21">
        <f t="shared" si="127"/>
        <v>0</v>
      </c>
      <c r="Z84" s="21">
        <f>SUM(Y81-Y84)</f>
        <v>0</v>
      </c>
      <c r="AA84" s="41" t="str">
        <f t="shared" si="129"/>
        <v>MET</v>
      </c>
      <c r="AB84" s="7"/>
      <c r="AC84" s="7"/>
      <c r="AD84" s="7"/>
      <c r="AE84" s="7"/>
      <c r="AF84" s="7"/>
      <c r="AG84" s="7"/>
    </row>
    <row r="85" spans="1:34" ht="15" customHeight="1" x14ac:dyDescent="0.25">
      <c r="B85" s="1" t="s">
        <v>101</v>
      </c>
      <c r="C85" s="4">
        <v>10680.242692238475</v>
      </c>
      <c r="D85" s="4">
        <v>11035.934902675746</v>
      </c>
      <c r="G85" s="20">
        <f t="shared" si="122"/>
        <v>355.69221043727157</v>
      </c>
      <c r="H85" s="21">
        <f t="shared" si="123"/>
        <v>0</v>
      </c>
      <c r="I85" s="21"/>
      <c r="J85" s="21">
        <f>SUM(H81-H85)</f>
        <v>0</v>
      </c>
      <c r="K85" s="41" t="str">
        <f t="shared" si="130"/>
        <v>MET</v>
      </c>
      <c r="L85" s="7"/>
      <c r="M85" s="7"/>
      <c r="N85" s="7"/>
      <c r="O85" s="7"/>
      <c r="P85" s="7"/>
      <c r="Q85" s="7"/>
      <c r="R85" s="7"/>
      <c r="S85" s="29"/>
      <c r="T85" s="6">
        <v>0.1671080031879065</v>
      </c>
      <c r="U85" s="6">
        <v>0.17963429674513379</v>
      </c>
      <c r="X85" s="23">
        <f t="shared" si="126"/>
        <v>1.2526293557227286E-2</v>
      </c>
      <c r="Y85" s="21">
        <f t="shared" si="127"/>
        <v>0</v>
      </c>
      <c r="Z85" s="21">
        <f>SUM(Y81-Y85)</f>
        <v>0</v>
      </c>
      <c r="AA85" s="41" t="str">
        <f t="shared" si="129"/>
        <v>MET</v>
      </c>
      <c r="AB85" s="7"/>
      <c r="AC85" s="7"/>
      <c r="AD85" s="7"/>
      <c r="AE85" s="7"/>
      <c r="AF85" s="7"/>
      <c r="AG85" s="7"/>
    </row>
    <row r="86" spans="1:34" ht="15" customHeight="1" x14ac:dyDescent="0.25">
      <c r="B86" s="1" t="s">
        <v>102</v>
      </c>
      <c r="C86" s="4">
        <v>7350.7423230344366</v>
      </c>
      <c r="D86" s="4">
        <v>8111.4524062108212</v>
      </c>
      <c r="G86" s="20">
        <f t="shared" si="122"/>
        <v>760.71008317638461</v>
      </c>
      <c r="H86" s="21">
        <f t="shared" si="123"/>
        <v>0</v>
      </c>
      <c r="I86" s="21"/>
      <c r="J86" s="21">
        <f>SUM(H81-H86)</f>
        <v>0</v>
      </c>
      <c r="K86" s="41" t="str">
        <f t="shared" si="130"/>
        <v>MET</v>
      </c>
      <c r="L86" s="7"/>
      <c r="M86" s="7"/>
      <c r="N86" s="7"/>
      <c r="O86" s="7"/>
      <c r="P86" s="7"/>
      <c r="Q86" s="7"/>
      <c r="R86" s="7"/>
      <c r="S86" s="29"/>
      <c r="T86" s="6">
        <v>0.10373639861212737</v>
      </c>
      <c r="U86" s="6">
        <v>0.10994309962387888</v>
      </c>
      <c r="X86" s="23">
        <f t="shared" si="126"/>
        <v>6.2067010117515115E-3</v>
      </c>
      <c r="Y86" s="21">
        <f t="shared" si="127"/>
        <v>0</v>
      </c>
      <c r="Z86" s="21">
        <f>SUM(Y81-Y86)</f>
        <v>0</v>
      </c>
      <c r="AA86" s="41" t="str">
        <f t="shared" si="129"/>
        <v>MET</v>
      </c>
      <c r="AB86" s="7"/>
      <c r="AC86" s="7"/>
      <c r="AD86" s="7"/>
      <c r="AE86" s="7"/>
      <c r="AF86" s="7"/>
      <c r="AG86" s="7"/>
    </row>
    <row r="87" spans="1:34" ht="15" customHeight="1" x14ac:dyDescent="0.25">
      <c r="A87" s="14" t="s">
        <v>22</v>
      </c>
      <c r="B87" s="14"/>
      <c r="C87" s="14"/>
      <c r="D87" s="14"/>
      <c r="E87" s="15">
        <v>6816.570895143398</v>
      </c>
      <c r="F87" s="15">
        <v>7507.2803861149778</v>
      </c>
      <c r="G87" s="15">
        <f>SUM(F87-E87)</f>
        <v>690.70949097157973</v>
      </c>
      <c r="H87" s="19">
        <f>IF(G87&gt;0,0,G87)</f>
        <v>0</v>
      </c>
      <c r="I87" s="40" t="s">
        <v>209</v>
      </c>
      <c r="J87" s="19"/>
      <c r="K87" s="43"/>
      <c r="L87" s="19"/>
      <c r="M87" s="19"/>
      <c r="N87" s="19"/>
      <c r="O87" s="19"/>
      <c r="P87" s="19"/>
      <c r="Q87" s="19"/>
      <c r="R87" s="19"/>
      <c r="S87" s="28"/>
      <c r="T87" s="14"/>
      <c r="U87" s="14"/>
      <c r="V87" s="16">
        <v>0.10182819998963802</v>
      </c>
      <c r="W87" s="16">
        <v>0.11306258566496626</v>
      </c>
      <c r="X87" s="22">
        <f>SUM(W87-V87)</f>
        <v>1.1234385675328237E-2</v>
      </c>
      <c r="Y87" s="19">
        <f>IF(X87&gt;0,0,X87)</f>
        <v>0</v>
      </c>
      <c r="Z87" s="14"/>
      <c r="AA87" s="44"/>
      <c r="AB87" s="14"/>
      <c r="AC87" s="14"/>
      <c r="AD87" s="14"/>
      <c r="AE87" s="14"/>
      <c r="AF87" s="14"/>
      <c r="AG87" s="14"/>
      <c r="AH87" s="14"/>
    </row>
    <row r="88" spans="1:34" ht="15" customHeight="1" x14ac:dyDescent="0.25">
      <c r="B88" s="1" t="s">
        <v>103</v>
      </c>
      <c r="C88" s="11">
        <v>8419.4511197763914</v>
      </c>
      <c r="D88" s="11">
        <v>8970.6492372423199</v>
      </c>
      <c r="G88" s="20">
        <f t="shared" ref="G88:G109" si="131">SUM(D88-C88)</f>
        <v>551.19811746592859</v>
      </c>
      <c r="H88" s="21">
        <f t="shared" ref="H88:H109" si="132">IF(G88&gt;0,0,G88)</f>
        <v>0</v>
      </c>
      <c r="I88" s="21"/>
      <c r="J88" s="21">
        <f t="shared" ref="J88" si="133">SUM(H87-H88)</f>
        <v>0</v>
      </c>
      <c r="K88" s="41" t="str">
        <f t="shared" ref="K88:K109" si="134">IF(J88&lt;=0,"MET","NOT MET")</f>
        <v>MET</v>
      </c>
      <c r="L88" s="7"/>
      <c r="M88" s="7"/>
      <c r="N88" s="7"/>
      <c r="O88" s="7"/>
      <c r="P88" s="7"/>
      <c r="Q88" s="7"/>
      <c r="R88" s="7"/>
      <c r="S88" s="29"/>
      <c r="T88" s="12">
        <v>0.1144506941808436</v>
      </c>
      <c r="U88" s="12">
        <v>0.1219354535411231</v>
      </c>
      <c r="X88" s="23">
        <f t="shared" ref="X88:X109" si="135">SUM(U88-T88)</f>
        <v>7.4847593602795082E-3</v>
      </c>
      <c r="Y88" s="21">
        <f t="shared" ref="Y88:Y109" si="136">IF(X88&gt;0,0,X88)</f>
        <v>0</v>
      </c>
      <c r="Z88" s="21">
        <f t="shared" ref="Z88" si="137">SUM(Y87-Y88)</f>
        <v>0</v>
      </c>
      <c r="AA88" s="41" t="str">
        <f t="shared" ref="AA88:AA109" si="138">IF(Z88&lt;=0,"MET","NOT MET")</f>
        <v>MET</v>
      </c>
      <c r="AB88" s="7"/>
      <c r="AC88" s="7"/>
      <c r="AD88" s="7"/>
      <c r="AE88" s="7"/>
      <c r="AF88" s="7"/>
      <c r="AG88" s="7"/>
    </row>
    <row r="89" spans="1:34" ht="15" customHeight="1" x14ac:dyDescent="0.25">
      <c r="B89" s="1" t="s">
        <v>104</v>
      </c>
      <c r="C89" s="11">
        <v>5625.3728901494187</v>
      </c>
      <c r="D89" s="11">
        <v>7441.6391439709059</v>
      </c>
      <c r="G89" s="20">
        <f t="shared" si="131"/>
        <v>1816.2662538214872</v>
      </c>
      <c r="H89" s="21">
        <f t="shared" si="132"/>
        <v>0</v>
      </c>
      <c r="I89" s="21"/>
      <c r="J89" s="21">
        <f>SUM(H87-H89)</f>
        <v>0</v>
      </c>
      <c r="K89" s="41" t="str">
        <f t="shared" si="134"/>
        <v>MET</v>
      </c>
      <c r="L89" s="7"/>
      <c r="M89" s="7"/>
      <c r="N89" s="7"/>
      <c r="O89" s="7"/>
      <c r="P89" s="7"/>
      <c r="Q89" s="7"/>
      <c r="R89" s="7"/>
      <c r="S89" s="29"/>
      <c r="T89" s="12">
        <v>0.10232198856299575</v>
      </c>
      <c r="U89" s="12">
        <v>0.13715563927478219</v>
      </c>
      <c r="X89" s="23">
        <f t="shared" si="135"/>
        <v>3.4833650711786443E-2</v>
      </c>
      <c r="Y89" s="21">
        <f t="shared" si="136"/>
        <v>0</v>
      </c>
      <c r="Z89" s="21">
        <f>SUM(Y87-Y89)</f>
        <v>0</v>
      </c>
      <c r="AA89" s="41" t="str">
        <f t="shared" si="138"/>
        <v>MET</v>
      </c>
      <c r="AB89" s="7"/>
      <c r="AC89" s="7"/>
      <c r="AD89" s="7"/>
      <c r="AE89" s="7"/>
      <c r="AF89" s="7"/>
      <c r="AG89" s="7"/>
    </row>
    <row r="90" spans="1:34" ht="15" customHeight="1" x14ac:dyDescent="0.25">
      <c r="B90" s="1" t="s">
        <v>105</v>
      </c>
      <c r="C90" s="11">
        <v>7791.9738814642669</v>
      </c>
      <c r="D90" s="11">
        <v>9317.9008086253398</v>
      </c>
      <c r="G90" s="20">
        <f t="shared" si="131"/>
        <v>1525.9269271610729</v>
      </c>
      <c r="H90" s="21">
        <f t="shared" si="132"/>
        <v>0</v>
      </c>
      <c r="I90" s="21"/>
      <c r="J90" s="21">
        <f>SUM(H87-H90)</f>
        <v>0</v>
      </c>
      <c r="K90" s="41" t="str">
        <f t="shared" si="134"/>
        <v>MET</v>
      </c>
      <c r="L90" s="7"/>
      <c r="M90" s="7"/>
      <c r="N90" s="7"/>
      <c r="O90" s="7"/>
      <c r="P90" s="7"/>
      <c r="Q90" s="7"/>
      <c r="R90" s="7"/>
      <c r="S90" s="29"/>
      <c r="T90" s="12">
        <v>0.15884660081348057</v>
      </c>
      <c r="U90" s="12">
        <v>0.182153496949922</v>
      </c>
      <c r="X90" s="23">
        <f t="shared" si="135"/>
        <v>2.3306896136441435E-2</v>
      </c>
      <c r="Y90" s="21">
        <f t="shared" si="136"/>
        <v>0</v>
      </c>
      <c r="Z90" s="21">
        <f>SUM(Y87-Y90)</f>
        <v>0</v>
      </c>
      <c r="AA90" s="41" t="str">
        <f t="shared" si="138"/>
        <v>MET</v>
      </c>
      <c r="AB90" s="7"/>
      <c r="AC90" s="7"/>
      <c r="AD90" s="7"/>
      <c r="AE90" s="7"/>
      <c r="AF90" s="7"/>
      <c r="AG90" s="7"/>
    </row>
    <row r="91" spans="1:34" ht="15" customHeight="1" x14ac:dyDescent="0.25">
      <c r="B91" s="1" t="s">
        <v>106</v>
      </c>
      <c r="C91" s="11">
        <v>6835.9553571428569</v>
      </c>
      <c r="D91" s="11">
        <v>8231.4917238438575</v>
      </c>
      <c r="G91" s="20">
        <f t="shared" si="131"/>
        <v>1395.5363667010006</v>
      </c>
      <c r="H91" s="21">
        <f t="shared" si="132"/>
        <v>0</v>
      </c>
      <c r="I91" s="21"/>
      <c r="J91" s="21">
        <f>SUM(H87-H91)</f>
        <v>0</v>
      </c>
      <c r="K91" s="41" t="str">
        <f t="shared" si="134"/>
        <v>MET</v>
      </c>
      <c r="L91" s="7"/>
      <c r="M91" s="7"/>
      <c r="N91" s="7"/>
      <c r="O91" s="7"/>
      <c r="P91" s="7"/>
      <c r="Q91" s="7"/>
      <c r="R91" s="7"/>
      <c r="S91" s="29"/>
      <c r="T91" s="12">
        <v>0.12560232426303855</v>
      </c>
      <c r="U91" s="12">
        <v>0.15718882040547347</v>
      </c>
      <c r="X91" s="23">
        <f t="shared" si="135"/>
        <v>3.1586496142434917E-2</v>
      </c>
      <c r="Y91" s="21">
        <f t="shared" si="136"/>
        <v>0</v>
      </c>
      <c r="Z91" s="21">
        <f>SUM(Y87-Y91)</f>
        <v>0</v>
      </c>
      <c r="AA91" s="41" t="str">
        <f t="shared" si="138"/>
        <v>MET</v>
      </c>
      <c r="AB91" s="7"/>
      <c r="AC91" s="7"/>
      <c r="AD91" s="7"/>
      <c r="AE91" s="7"/>
      <c r="AF91" s="7"/>
      <c r="AG91" s="7"/>
    </row>
    <row r="92" spans="1:34" ht="15" customHeight="1" x14ac:dyDescent="0.25">
      <c r="B92" s="1" t="s">
        <v>107</v>
      </c>
      <c r="C92" s="11">
        <v>6124.2277999711223</v>
      </c>
      <c r="D92" s="11">
        <v>7518.248811152368</v>
      </c>
      <c r="G92" s="20">
        <f t="shared" si="131"/>
        <v>1394.0210111812457</v>
      </c>
      <c r="H92" s="21">
        <f t="shared" si="132"/>
        <v>0</v>
      </c>
      <c r="I92" s="21"/>
      <c r="J92" s="21">
        <f>SUM(H87-H92)</f>
        <v>0</v>
      </c>
      <c r="K92" s="41" t="str">
        <f t="shared" si="134"/>
        <v>MET</v>
      </c>
      <c r="L92" s="7"/>
      <c r="M92" s="7"/>
      <c r="N92" s="7"/>
      <c r="O92" s="7"/>
      <c r="P92" s="7"/>
      <c r="Q92" s="7"/>
      <c r="R92" s="7"/>
      <c r="S92" s="29"/>
      <c r="T92" s="12">
        <v>0.11840015401646049</v>
      </c>
      <c r="U92" s="12">
        <v>0.140218878248974</v>
      </c>
      <c r="X92" s="23">
        <f t="shared" si="135"/>
        <v>2.1818724232513506E-2</v>
      </c>
      <c r="Y92" s="21">
        <f t="shared" si="136"/>
        <v>0</v>
      </c>
      <c r="Z92" s="21">
        <f>SUM(Y87-Y92)</f>
        <v>0</v>
      </c>
      <c r="AA92" s="41" t="str">
        <f t="shared" si="138"/>
        <v>MET</v>
      </c>
      <c r="AB92" s="7"/>
      <c r="AC92" s="7"/>
      <c r="AD92" s="7"/>
      <c r="AE92" s="7"/>
      <c r="AF92" s="7"/>
      <c r="AG92" s="7"/>
    </row>
    <row r="93" spans="1:34" ht="15" customHeight="1" x14ac:dyDescent="0.25">
      <c r="B93" s="1" t="s">
        <v>108</v>
      </c>
      <c r="C93" s="11">
        <v>6900.9289946787976</v>
      </c>
      <c r="D93" s="11">
        <v>7898.7836408364092</v>
      </c>
      <c r="G93" s="20">
        <f t="shared" si="131"/>
        <v>997.85464615761157</v>
      </c>
      <c r="H93" s="21">
        <f t="shared" si="132"/>
        <v>0</v>
      </c>
      <c r="I93" s="21"/>
      <c r="J93" s="21">
        <f>SUM(H87-H93)</f>
        <v>0</v>
      </c>
      <c r="K93" s="41" t="str">
        <f t="shared" si="134"/>
        <v>MET</v>
      </c>
      <c r="L93" s="7"/>
      <c r="M93" s="7"/>
      <c r="N93" s="7"/>
      <c r="O93" s="7"/>
      <c r="P93" s="7"/>
      <c r="Q93" s="7"/>
      <c r="R93" s="7"/>
      <c r="S93" s="29"/>
      <c r="T93" s="12">
        <v>0.13789804105886896</v>
      </c>
      <c r="U93" s="12">
        <v>0.15717800035143206</v>
      </c>
      <c r="X93" s="23">
        <f t="shared" si="135"/>
        <v>1.9279959292563098E-2</v>
      </c>
      <c r="Y93" s="21">
        <f t="shared" si="136"/>
        <v>0</v>
      </c>
      <c r="Z93" s="21">
        <f>SUM(Y87-Y93)</f>
        <v>0</v>
      </c>
      <c r="AA93" s="41" t="str">
        <f t="shared" si="138"/>
        <v>MET</v>
      </c>
      <c r="AB93" s="7"/>
      <c r="AC93" s="7"/>
      <c r="AD93" s="7"/>
      <c r="AE93" s="7"/>
      <c r="AF93" s="7"/>
      <c r="AG93" s="7"/>
    </row>
    <row r="94" spans="1:34" ht="15" customHeight="1" x14ac:dyDescent="0.25">
      <c r="B94" s="1" t="s">
        <v>109</v>
      </c>
      <c r="C94" s="11">
        <v>8445.7763845350055</v>
      </c>
      <c r="D94" s="11">
        <v>9364.8295171562677</v>
      </c>
      <c r="G94" s="20">
        <f t="shared" si="131"/>
        <v>919.05313262126219</v>
      </c>
      <c r="H94" s="21">
        <f t="shared" si="132"/>
        <v>0</v>
      </c>
      <c r="I94" s="21"/>
      <c r="J94" s="21">
        <f>SUM(H87-H94)</f>
        <v>0</v>
      </c>
      <c r="K94" s="41" t="str">
        <f t="shared" si="134"/>
        <v>MET</v>
      </c>
      <c r="L94" s="7"/>
      <c r="M94" s="7"/>
      <c r="N94" s="7"/>
      <c r="O94" s="7"/>
      <c r="P94" s="7"/>
      <c r="Q94" s="7"/>
      <c r="R94" s="7"/>
      <c r="S94" s="29"/>
      <c r="T94" s="12">
        <v>0.14405912574016022</v>
      </c>
      <c r="U94" s="12">
        <v>0.16489631311016595</v>
      </c>
      <c r="X94" s="23">
        <f t="shared" si="135"/>
        <v>2.0837187370005728E-2</v>
      </c>
      <c r="Y94" s="21">
        <f t="shared" si="136"/>
        <v>0</v>
      </c>
      <c r="Z94" s="21">
        <f>SUM(Y87-Y94)</f>
        <v>0</v>
      </c>
      <c r="AA94" s="41" t="str">
        <f t="shared" si="138"/>
        <v>MET</v>
      </c>
      <c r="AB94" s="7"/>
      <c r="AC94" s="7"/>
      <c r="AD94" s="7"/>
      <c r="AE94" s="7"/>
      <c r="AF94" s="7"/>
      <c r="AG94" s="7"/>
    </row>
    <row r="95" spans="1:34" ht="15" customHeight="1" x14ac:dyDescent="0.25">
      <c r="B95" s="1" t="s">
        <v>110</v>
      </c>
      <c r="C95" s="11">
        <v>6594.0845246164263</v>
      </c>
      <c r="D95" s="11">
        <v>8194.212914656955</v>
      </c>
      <c r="G95" s="20">
        <f t="shared" si="131"/>
        <v>1600.1283900405288</v>
      </c>
      <c r="H95" s="21">
        <f t="shared" si="132"/>
        <v>0</v>
      </c>
      <c r="I95" s="21"/>
      <c r="J95" s="21">
        <f>SUM(H87-H95)</f>
        <v>0</v>
      </c>
      <c r="K95" s="41" t="str">
        <f t="shared" si="134"/>
        <v>MET</v>
      </c>
      <c r="L95" s="7"/>
      <c r="M95" s="7"/>
      <c r="N95" s="7"/>
      <c r="O95" s="7"/>
      <c r="P95" s="7"/>
      <c r="Q95" s="7"/>
      <c r="R95" s="7"/>
      <c r="S95" s="29"/>
      <c r="T95" s="12">
        <v>0.12269702384620126</v>
      </c>
      <c r="U95" s="12">
        <v>0.14379696164320635</v>
      </c>
      <c r="X95" s="23">
        <f t="shared" si="135"/>
        <v>2.1099937797005086E-2</v>
      </c>
      <c r="Y95" s="21">
        <f t="shared" si="136"/>
        <v>0</v>
      </c>
      <c r="Z95" s="21">
        <f>SUM(Y87-Y95)</f>
        <v>0</v>
      </c>
      <c r="AA95" s="41" t="str">
        <f t="shared" si="138"/>
        <v>MET</v>
      </c>
      <c r="AB95" s="7"/>
      <c r="AC95" s="7"/>
      <c r="AD95" s="7"/>
      <c r="AE95" s="7"/>
      <c r="AF95" s="7"/>
      <c r="AG95" s="7"/>
    </row>
    <row r="96" spans="1:34" ht="15" customHeight="1" x14ac:dyDescent="0.25">
      <c r="B96" s="1" t="s">
        <v>111</v>
      </c>
      <c r="C96" s="11">
        <v>6955.3322918116155</v>
      </c>
      <c r="D96" s="11">
        <v>8340.198850574714</v>
      </c>
      <c r="G96" s="20">
        <f t="shared" si="131"/>
        <v>1384.8665587630985</v>
      </c>
      <c r="H96" s="21">
        <f t="shared" si="132"/>
        <v>0</v>
      </c>
      <c r="I96" s="21"/>
      <c r="J96" s="21">
        <f>SUM(H87-H96)</f>
        <v>0</v>
      </c>
      <c r="K96" s="41" t="str">
        <f t="shared" si="134"/>
        <v>MET</v>
      </c>
      <c r="L96" s="7"/>
      <c r="M96" s="7"/>
      <c r="N96" s="7"/>
      <c r="O96" s="7"/>
      <c r="P96" s="7"/>
      <c r="Q96" s="7"/>
      <c r="R96" s="7"/>
      <c r="S96" s="29"/>
      <c r="T96" s="12">
        <v>0.1177720711945453</v>
      </c>
      <c r="U96" s="12">
        <v>0.13707226846346943</v>
      </c>
      <c r="X96" s="23">
        <f t="shared" si="135"/>
        <v>1.9300197268924124E-2</v>
      </c>
      <c r="Y96" s="21">
        <f t="shared" si="136"/>
        <v>0</v>
      </c>
      <c r="Z96" s="21">
        <f>SUM(Y87-Y96)</f>
        <v>0</v>
      </c>
      <c r="AA96" s="41" t="str">
        <f t="shared" si="138"/>
        <v>MET</v>
      </c>
      <c r="AB96" s="7"/>
      <c r="AC96" s="7"/>
      <c r="AD96" s="7"/>
      <c r="AE96" s="7"/>
      <c r="AF96" s="7"/>
      <c r="AG96" s="7"/>
    </row>
    <row r="97" spans="1:34" ht="15" customHeight="1" x14ac:dyDescent="0.25">
      <c r="B97" s="1" t="s">
        <v>112</v>
      </c>
      <c r="C97" s="11">
        <v>36398.699747048908</v>
      </c>
      <c r="D97" s="11">
        <v>38071.240985362369</v>
      </c>
      <c r="G97" s="20">
        <f t="shared" si="131"/>
        <v>1672.5412383134608</v>
      </c>
      <c r="H97" s="21">
        <f t="shared" si="132"/>
        <v>0</v>
      </c>
      <c r="I97" s="21"/>
      <c r="J97" s="21">
        <f>SUM(H87-H97)</f>
        <v>0</v>
      </c>
      <c r="K97" s="41" t="str">
        <f t="shared" si="134"/>
        <v>MET</v>
      </c>
      <c r="L97" s="7"/>
      <c r="M97" s="7"/>
      <c r="N97" s="7"/>
      <c r="O97" s="7"/>
      <c r="P97" s="7"/>
      <c r="Q97" s="7"/>
      <c r="R97" s="7"/>
      <c r="S97" s="29"/>
      <c r="T97" s="12">
        <v>0.73650927487352447</v>
      </c>
      <c r="U97" s="12">
        <v>0.788557657979293</v>
      </c>
      <c r="X97" s="23">
        <f t="shared" si="135"/>
        <v>5.2048383105768536E-2</v>
      </c>
      <c r="Y97" s="21">
        <f t="shared" si="136"/>
        <v>0</v>
      </c>
      <c r="Z97" s="21">
        <f>SUM(Y87-Y97)</f>
        <v>0</v>
      </c>
      <c r="AA97" s="41" t="str">
        <f t="shared" si="138"/>
        <v>MET</v>
      </c>
      <c r="AB97" s="7"/>
      <c r="AC97" s="7"/>
      <c r="AD97" s="7"/>
      <c r="AE97" s="7"/>
      <c r="AF97" s="7"/>
      <c r="AG97" s="7"/>
    </row>
    <row r="98" spans="1:34" ht="15" customHeight="1" x14ac:dyDescent="0.25">
      <c r="B98" s="1" t="s">
        <v>113</v>
      </c>
      <c r="C98" s="11">
        <v>6734.9488932537588</v>
      </c>
      <c r="D98" s="11">
        <v>8146.3093996809721</v>
      </c>
      <c r="G98" s="20">
        <f t="shared" si="131"/>
        <v>1411.3605064272133</v>
      </c>
      <c r="H98" s="21">
        <f t="shared" si="132"/>
        <v>0</v>
      </c>
      <c r="I98" s="21"/>
      <c r="J98" s="21">
        <f>SUM(H87-H98)</f>
        <v>0</v>
      </c>
      <c r="K98" s="41" t="str">
        <f t="shared" si="134"/>
        <v>MET</v>
      </c>
      <c r="L98" s="7"/>
      <c r="M98" s="7"/>
      <c r="N98" s="7"/>
      <c r="O98" s="7"/>
      <c r="P98" s="7"/>
      <c r="Q98" s="7"/>
      <c r="R98" s="7"/>
      <c r="S98" s="29"/>
      <c r="T98" s="12">
        <v>0.12040114829644179</v>
      </c>
      <c r="U98" s="12">
        <v>0.14706454499474769</v>
      </c>
      <c r="X98" s="23">
        <f t="shared" si="135"/>
        <v>2.6663396698305905E-2</v>
      </c>
      <c r="Y98" s="21">
        <f t="shared" si="136"/>
        <v>0</v>
      </c>
      <c r="Z98" s="21">
        <f>SUM(Y87-Y98)</f>
        <v>0</v>
      </c>
      <c r="AA98" s="41" t="str">
        <f t="shared" si="138"/>
        <v>MET</v>
      </c>
      <c r="AB98" s="7"/>
      <c r="AC98" s="7"/>
      <c r="AD98" s="7"/>
      <c r="AE98" s="7"/>
      <c r="AF98" s="7"/>
      <c r="AG98" s="7"/>
    </row>
    <row r="99" spans="1:34" ht="15" customHeight="1" x14ac:dyDescent="0.25">
      <c r="B99" s="1" t="s">
        <v>114</v>
      </c>
      <c r="C99" s="11">
        <v>10358.791444995895</v>
      </c>
      <c r="D99" s="11">
        <v>12175.024509622161</v>
      </c>
      <c r="G99" s="20">
        <f t="shared" si="131"/>
        <v>1816.2330646262653</v>
      </c>
      <c r="H99" s="21">
        <f t="shared" si="132"/>
        <v>0</v>
      </c>
      <c r="I99" s="21"/>
      <c r="J99" s="21">
        <f>SUM(H87-H99)</f>
        <v>0</v>
      </c>
      <c r="K99" s="41" t="str">
        <f t="shared" si="134"/>
        <v>MET</v>
      </c>
      <c r="L99" s="7"/>
      <c r="M99" s="7"/>
      <c r="N99" s="7"/>
      <c r="O99" s="7"/>
      <c r="P99" s="7"/>
      <c r="Q99" s="7"/>
      <c r="R99" s="7"/>
      <c r="S99" s="29"/>
      <c r="T99" s="12">
        <v>0.17424215374727747</v>
      </c>
      <c r="U99" s="12">
        <v>0.19466795209314397</v>
      </c>
      <c r="X99" s="23">
        <f t="shared" si="135"/>
        <v>2.0425798345866497E-2</v>
      </c>
      <c r="Y99" s="21">
        <f t="shared" si="136"/>
        <v>0</v>
      </c>
      <c r="Z99" s="21">
        <f>SUM(Y87-Y99)</f>
        <v>0</v>
      </c>
      <c r="AA99" s="41" t="str">
        <f t="shared" si="138"/>
        <v>MET</v>
      </c>
      <c r="AB99" s="7"/>
      <c r="AC99" s="7"/>
      <c r="AD99" s="7"/>
      <c r="AE99" s="7"/>
      <c r="AF99" s="7"/>
      <c r="AG99" s="7"/>
    </row>
    <row r="100" spans="1:34" ht="15" customHeight="1" x14ac:dyDescent="0.25">
      <c r="B100" s="1" t="s">
        <v>115</v>
      </c>
      <c r="C100" s="11">
        <v>5965.6347091360813</v>
      </c>
      <c r="D100" s="11">
        <v>7317.7975744581927</v>
      </c>
      <c r="G100" s="20">
        <f t="shared" si="131"/>
        <v>1352.1628653221114</v>
      </c>
      <c r="H100" s="21">
        <f t="shared" si="132"/>
        <v>0</v>
      </c>
      <c r="I100" s="21"/>
      <c r="J100" s="21">
        <f>SUM(H87-H100)</f>
        <v>0</v>
      </c>
      <c r="K100" s="41" t="str">
        <f t="shared" si="134"/>
        <v>MET</v>
      </c>
      <c r="L100" s="7"/>
      <c r="M100" s="7"/>
      <c r="N100" s="7"/>
      <c r="O100" s="7"/>
      <c r="P100" s="7"/>
      <c r="Q100" s="7"/>
      <c r="R100" s="7"/>
      <c r="S100" s="29"/>
      <c r="T100" s="12">
        <v>0.10066563540055314</v>
      </c>
      <c r="U100" s="12">
        <v>0.12999509208792911</v>
      </c>
      <c r="X100" s="23">
        <f t="shared" si="135"/>
        <v>2.9329456687375979E-2</v>
      </c>
      <c r="Y100" s="21">
        <f t="shared" si="136"/>
        <v>0</v>
      </c>
      <c r="Z100" s="21">
        <f>SUM(Y87-Y100)</f>
        <v>0</v>
      </c>
      <c r="AA100" s="41" t="str">
        <f t="shared" si="138"/>
        <v>MET</v>
      </c>
      <c r="AB100" s="7"/>
      <c r="AC100" s="7"/>
      <c r="AD100" s="7"/>
      <c r="AE100" s="7"/>
      <c r="AF100" s="7"/>
      <c r="AG100" s="7"/>
    </row>
    <row r="101" spans="1:34" ht="15" customHeight="1" x14ac:dyDescent="0.25">
      <c r="B101" s="1" t="s">
        <v>116</v>
      </c>
      <c r="C101" s="11">
        <v>7051.2137348089927</v>
      </c>
      <c r="D101" s="11">
        <v>7208.9284429042682</v>
      </c>
      <c r="G101" s="20">
        <f t="shared" si="131"/>
        <v>157.71470809527545</v>
      </c>
      <c r="H101" s="21">
        <f t="shared" si="132"/>
        <v>0</v>
      </c>
      <c r="I101" s="21"/>
      <c r="J101" s="21">
        <f>SUM(H867-H101)</f>
        <v>0</v>
      </c>
      <c r="K101" s="41" t="str">
        <f t="shared" si="134"/>
        <v>MET</v>
      </c>
      <c r="L101" s="7"/>
      <c r="M101" s="7"/>
      <c r="N101" s="7"/>
      <c r="O101" s="7"/>
      <c r="P101" s="7"/>
      <c r="Q101" s="7"/>
      <c r="R101" s="7"/>
      <c r="S101" s="29"/>
      <c r="T101" s="12">
        <v>0.11914354783009094</v>
      </c>
      <c r="U101" s="12">
        <v>0.13553363766618906</v>
      </c>
      <c r="X101" s="23">
        <f t="shared" si="135"/>
        <v>1.6390089836098118E-2</v>
      </c>
      <c r="Y101" s="21">
        <f t="shared" si="136"/>
        <v>0</v>
      </c>
      <c r="Z101" s="21">
        <f>SUM(Y867-Y101)</f>
        <v>0</v>
      </c>
      <c r="AA101" s="41" t="str">
        <f t="shared" si="138"/>
        <v>MET</v>
      </c>
      <c r="AB101" s="7"/>
      <c r="AC101" s="7"/>
      <c r="AD101" s="7"/>
      <c r="AE101" s="7"/>
      <c r="AF101" s="7"/>
      <c r="AG101" s="7"/>
    </row>
    <row r="102" spans="1:34" ht="15" customHeight="1" x14ac:dyDescent="0.25">
      <c r="B102" s="1" t="s">
        <v>117</v>
      </c>
      <c r="C102" s="11">
        <v>8199.0432431946174</v>
      </c>
      <c r="D102" s="11">
        <v>8276.5406826974013</v>
      </c>
      <c r="G102" s="20">
        <f t="shared" si="131"/>
        <v>77.497439502783891</v>
      </c>
      <c r="H102" s="21">
        <f t="shared" si="132"/>
        <v>0</v>
      </c>
      <c r="I102" s="21"/>
      <c r="J102" s="21">
        <f>SUM(H87-H102)</f>
        <v>0</v>
      </c>
      <c r="K102" s="41" t="str">
        <f t="shared" si="134"/>
        <v>MET</v>
      </c>
      <c r="L102" s="7"/>
      <c r="M102" s="7"/>
      <c r="N102" s="7"/>
      <c r="O102" s="7"/>
      <c r="P102" s="7"/>
      <c r="Q102" s="7"/>
      <c r="R102" s="7"/>
      <c r="S102" s="29"/>
      <c r="T102" s="12">
        <v>0.10547669167521276</v>
      </c>
      <c r="U102" s="12">
        <v>0.109055658776961</v>
      </c>
      <c r="X102" s="23">
        <f t="shared" si="135"/>
        <v>3.5789671017482372E-3</v>
      </c>
      <c r="Y102" s="21">
        <f t="shared" si="136"/>
        <v>0</v>
      </c>
      <c r="Z102" s="21">
        <f>SUM(Y87-Y102)</f>
        <v>0</v>
      </c>
      <c r="AA102" s="41" t="str">
        <f t="shared" si="138"/>
        <v>MET</v>
      </c>
      <c r="AB102" s="7"/>
      <c r="AC102" s="7"/>
      <c r="AD102" s="7"/>
      <c r="AE102" s="7"/>
      <c r="AF102" s="7"/>
      <c r="AG102" s="7"/>
    </row>
    <row r="103" spans="1:34" ht="15" customHeight="1" x14ac:dyDescent="0.25">
      <c r="B103" s="1" t="s">
        <v>118</v>
      </c>
      <c r="C103" s="11">
        <v>8476.5942206405707</v>
      </c>
      <c r="D103" s="11">
        <v>9938.018337444646</v>
      </c>
      <c r="G103" s="20">
        <f t="shared" si="131"/>
        <v>1461.4241168040753</v>
      </c>
      <c r="H103" s="21">
        <f t="shared" si="132"/>
        <v>0</v>
      </c>
      <c r="I103" s="21"/>
      <c r="J103" s="21">
        <f>SUM(H87-H103)</f>
        <v>0</v>
      </c>
      <c r="K103" s="41" t="str">
        <f t="shared" si="134"/>
        <v>MET</v>
      </c>
      <c r="L103" s="7"/>
      <c r="M103" s="7"/>
      <c r="N103" s="7"/>
      <c r="O103" s="7"/>
      <c r="P103" s="7"/>
      <c r="Q103" s="7"/>
      <c r="R103" s="7"/>
      <c r="S103" s="29"/>
      <c r="T103" s="12">
        <v>0.16128113879003561</v>
      </c>
      <c r="U103" s="12">
        <v>0.19318215591285998</v>
      </c>
      <c r="X103" s="23">
        <f t="shared" si="135"/>
        <v>3.1901017122824366E-2</v>
      </c>
      <c r="Y103" s="21">
        <f t="shared" si="136"/>
        <v>0</v>
      </c>
      <c r="Z103" s="21">
        <f>SUM(Y87-Y103)</f>
        <v>0</v>
      </c>
      <c r="AA103" s="41" t="str">
        <f t="shared" si="138"/>
        <v>MET</v>
      </c>
      <c r="AB103" s="7"/>
      <c r="AC103" s="7"/>
      <c r="AD103" s="7"/>
      <c r="AE103" s="7"/>
      <c r="AF103" s="7"/>
      <c r="AG103" s="7"/>
    </row>
    <row r="104" spans="1:34" ht="15" customHeight="1" x14ac:dyDescent="0.25">
      <c r="B104" s="1" t="s">
        <v>119</v>
      </c>
      <c r="C104" s="11">
        <v>9344.5388010080333</v>
      </c>
      <c r="D104" s="11">
        <v>9479.0840293625024</v>
      </c>
      <c r="G104" s="20">
        <f t="shared" si="131"/>
        <v>134.54522835446915</v>
      </c>
      <c r="H104" s="21">
        <f t="shared" si="132"/>
        <v>0</v>
      </c>
      <c r="I104" s="21"/>
      <c r="J104" s="21">
        <f>SUM(H87-H104)</f>
        <v>0</v>
      </c>
      <c r="K104" s="41" t="str">
        <f t="shared" si="134"/>
        <v>MET</v>
      </c>
      <c r="L104" s="7"/>
      <c r="M104" s="7"/>
      <c r="N104" s="7"/>
      <c r="O104" s="7"/>
      <c r="P104" s="7"/>
      <c r="Q104" s="7"/>
      <c r="R104" s="7"/>
      <c r="S104" s="29"/>
      <c r="T104" s="12">
        <v>0.12269140213674708</v>
      </c>
      <c r="U104" s="12">
        <v>0.12365524916532707</v>
      </c>
      <c r="X104" s="23">
        <f t="shared" si="135"/>
        <v>9.6384702857998938E-4</v>
      </c>
      <c r="Y104" s="21">
        <f t="shared" si="136"/>
        <v>0</v>
      </c>
      <c r="Z104" s="21">
        <f>SUM(Y87-Y104)</f>
        <v>0</v>
      </c>
      <c r="AA104" s="41" t="str">
        <f t="shared" si="138"/>
        <v>MET</v>
      </c>
      <c r="AB104" s="7"/>
      <c r="AC104" s="7"/>
      <c r="AD104" s="7"/>
      <c r="AE104" s="7"/>
      <c r="AF104" s="7"/>
      <c r="AG104" s="7"/>
    </row>
    <row r="105" spans="1:34" ht="15" customHeight="1" x14ac:dyDescent="0.25">
      <c r="B105" s="1" t="s">
        <v>120</v>
      </c>
      <c r="C105" s="11">
        <v>7599.4640129341578</v>
      </c>
      <c r="D105" s="11">
        <v>7956.8111908126584</v>
      </c>
      <c r="G105" s="20">
        <f t="shared" si="131"/>
        <v>357.34717787850059</v>
      </c>
      <c r="H105" s="21">
        <f t="shared" si="132"/>
        <v>0</v>
      </c>
      <c r="I105" s="21"/>
      <c r="J105" s="21">
        <f>SUM(H87-H105)</f>
        <v>0</v>
      </c>
      <c r="K105" s="41" t="str">
        <f t="shared" si="134"/>
        <v>MET</v>
      </c>
      <c r="L105" s="7"/>
      <c r="M105" s="7"/>
      <c r="N105" s="7"/>
      <c r="O105" s="7"/>
      <c r="P105" s="7"/>
      <c r="Q105" s="7"/>
      <c r="R105" s="7"/>
      <c r="S105" s="29"/>
      <c r="T105" s="12">
        <v>0.14225715931686828</v>
      </c>
      <c r="U105" s="12">
        <v>0.15079691608679319</v>
      </c>
      <c r="X105" s="23">
        <f t="shared" si="135"/>
        <v>8.5397567699249111E-3</v>
      </c>
      <c r="Y105" s="21">
        <f t="shared" si="136"/>
        <v>0</v>
      </c>
      <c r="Z105" s="21">
        <f>SUM(Y87-Y105)</f>
        <v>0</v>
      </c>
      <c r="AA105" s="41" t="str">
        <f t="shared" si="138"/>
        <v>MET</v>
      </c>
      <c r="AB105" s="7"/>
      <c r="AC105" s="7"/>
      <c r="AD105" s="7"/>
      <c r="AE105" s="7"/>
      <c r="AF105" s="7"/>
      <c r="AG105" s="7"/>
    </row>
    <row r="106" spans="1:34" ht="15" customHeight="1" x14ac:dyDescent="0.25">
      <c r="B106" s="1" t="s">
        <v>121</v>
      </c>
      <c r="C106" s="11">
        <v>6396.6933484624342</v>
      </c>
      <c r="D106" s="11">
        <v>8068.0000460836563</v>
      </c>
      <c r="G106" s="20">
        <f t="shared" si="131"/>
        <v>1671.3066976212222</v>
      </c>
      <c r="H106" s="21">
        <f t="shared" si="132"/>
        <v>0</v>
      </c>
      <c r="I106" s="21"/>
      <c r="J106" s="21">
        <f>SUM(H87-H106)</f>
        <v>0</v>
      </c>
      <c r="K106" s="41" t="str">
        <f t="shared" si="134"/>
        <v>MET</v>
      </c>
      <c r="L106" s="7"/>
      <c r="M106" s="7"/>
      <c r="N106" s="7"/>
      <c r="O106" s="7"/>
      <c r="P106" s="7"/>
      <c r="Q106" s="7"/>
      <c r="R106" s="7"/>
      <c r="S106" s="29"/>
      <c r="T106" s="12">
        <v>0.1253177829165649</v>
      </c>
      <c r="U106" s="12">
        <v>0.15606998571406624</v>
      </c>
      <c r="X106" s="23">
        <f t="shared" si="135"/>
        <v>3.0752202797501349E-2</v>
      </c>
      <c r="Y106" s="21">
        <f t="shared" si="136"/>
        <v>0</v>
      </c>
      <c r="Z106" s="21">
        <f>SUM(Y87-Y106)</f>
        <v>0</v>
      </c>
      <c r="AA106" s="41" t="str">
        <f t="shared" si="138"/>
        <v>MET</v>
      </c>
      <c r="AB106" s="7"/>
      <c r="AC106" s="7"/>
      <c r="AD106" s="7"/>
      <c r="AE106" s="7"/>
      <c r="AF106" s="7"/>
      <c r="AG106" s="7"/>
    </row>
    <row r="107" spans="1:34" ht="15" customHeight="1" x14ac:dyDescent="0.25">
      <c r="B107" s="1" t="s">
        <v>122</v>
      </c>
      <c r="C107" s="11">
        <v>5406.2359893404391</v>
      </c>
      <c r="D107" s="11">
        <v>6374.9878718053524</v>
      </c>
      <c r="G107" s="20">
        <f t="shared" si="131"/>
        <v>968.75188246491325</v>
      </c>
      <c r="H107" s="21">
        <f t="shared" si="132"/>
        <v>0</v>
      </c>
      <c r="I107" s="21"/>
      <c r="J107" s="21">
        <f>SUM(H87-H107)</f>
        <v>0</v>
      </c>
      <c r="K107" s="41" t="str">
        <f t="shared" si="134"/>
        <v>MET</v>
      </c>
      <c r="L107" s="7"/>
      <c r="M107" s="7"/>
      <c r="N107" s="7"/>
      <c r="O107" s="7"/>
      <c r="P107" s="7"/>
      <c r="Q107" s="7"/>
      <c r="R107" s="7"/>
      <c r="S107" s="29"/>
      <c r="T107" s="12">
        <v>9.9167221852098614E-2</v>
      </c>
      <c r="U107" s="12">
        <v>0.11251718883561897</v>
      </c>
      <c r="X107" s="23">
        <f t="shared" si="135"/>
        <v>1.3349966983520353E-2</v>
      </c>
      <c r="Y107" s="21">
        <f t="shared" si="136"/>
        <v>0</v>
      </c>
      <c r="Z107" s="21">
        <f>SUM(Y87-Y107)</f>
        <v>0</v>
      </c>
      <c r="AA107" s="41" t="str">
        <f t="shared" si="138"/>
        <v>MET</v>
      </c>
      <c r="AB107" s="7"/>
      <c r="AC107" s="7"/>
      <c r="AD107" s="7"/>
      <c r="AE107" s="7"/>
      <c r="AF107" s="7"/>
      <c r="AG107" s="7"/>
    </row>
    <row r="108" spans="1:34" ht="15" customHeight="1" x14ac:dyDescent="0.25">
      <c r="B108" s="1" t="s">
        <v>123</v>
      </c>
      <c r="C108" s="11">
        <v>8734.1282110157572</v>
      </c>
      <c r="D108" s="11">
        <v>10086.960442170654</v>
      </c>
      <c r="G108" s="20">
        <f t="shared" si="131"/>
        <v>1352.8322311548964</v>
      </c>
      <c r="H108" s="21">
        <f t="shared" si="132"/>
        <v>0</v>
      </c>
      <c r="I108" s="21"/>
      <c r="J108" s="21">
        <f>SUM(H87-H108)</f>
        <v>0</v>
      </c>
      <c r="K108" s="41" t="str">
        <f t="shared" si="134"/>
        <v>MET</v>
      </c>
      <c r="L108" s="7"/>
      <c r="M108" s="7"/>
      <c r="N108" s="7"/>
      <c r="O108" s="7"/>
      <c r="P108" s="7"/>
      <c r="Q108" s="7"/>
      <c r="R108" s="7"/>
      <c r="S108" s="29"/>
      <c r="T108" s="12">
        <v>0.13224362102121065</v>
      </c>
      <c r="U108" s="12">
        <v>0.15873378403069616</v>
      </c>
      <c r="X108" s="23">
        <f t="shared" si="135"/>
        <v>2.6490163009485507E-2</v>
      </c>
      <c r="Y108" s="21">
        <f t="shared" si="136"/>
        <v>0</v>
      </c>
      <c r="Z108" s="21">
        <f>SUM(Y87-Y108)</f>
        <v>0</v>
      </c>
      <c r="AA108" s="41" t="str">
        <f t="shared" si="138"/>
        <v>MET</v>
      </c>
      <c r="AB108" s="7"/>
      <c r="AC108" s="7"/>
      <c r="AD108" s="7"/>
      <c r="AE108" s="7"/>
      <c r="AF108" s="7"/>
      <c r="AG108" s="7"/>
    </row>
    <row r="109" spans="1:34" ht="15" customHeight="1" x14ac:dyDescent="0.25">
      <c r="B109" s="1" t="s">
        <v>124</v>
      </c>
      <c r="C109" s="11">
        <v>6848.532666597931</v>
      </c>
      <c r="D109" s="11">
        <v>7797.1687990855817</v>
      </c>
      <c r="G109" s="20">
        <f t="shared" si="131"/>
        <v>948.63613248765068</v>
      </c>
      <c r="H109" s="21">
        <f t="shared" si="132"/>
        <v>0</v>
      </c>
      <c r="I109" s="21"/>
      <c r="J109" s="21">
        <f>SUM(H87-H109)</f>
        <v>0</v>
      </c>
      <c r="K109" s="41" t="str">
        <f t="shared" si="134"/>
        <v>MET</v>
      </c>
      <c r="L109" s="7"/>
      <c r="M109" s="7"/>
      <c r="N109" s="7"/>
      <c r="O109" s="7"/>
      <c r="P109" s="7"/>
      <c r="Q109" s="7"/>
      <c r="R109" s="7"/>
      <c r="S109" s="29"/>
      <c r="T109" s="12">
        <v>0.12570024401141011</v>
      </c>
      <c r="U109" s="12">
        <v>0.15135872571070391</v>
      </c>
      <c r="X109" s="23">
        <f t="shared" si="135"/>
        <v>2.56584816992938E-2</v>
      </c>
      <c r="Y109" s="21">
        <f t="shared" si="136"/>
        <v>0</v>
      </c>
      <c r="Z109" s="21">
        <f>SUM(Y87-Y109)</f>
        <v>0</v>
      </c>
      <c r="AA109" s="41" t="str">
        <f t="shared" si="138"/>
        <v>MET</v>
      </c>
      <c r="AB109" s="7"/>
      <c r="AC109" s="7"/>
      <c r="AD109" s="7"/>
      <c r="AE109" s="7"/>
      <c r="AF109" s="7"/>
      <c r="AG109" s="7"/>
    </row>
    <row r="110" spans="1:34" ht="15" customHeight="1" x14ac:dyDescent="0.25">
      <c r="A110" s="14" t="s">
        <v>23</v>
      </c>
      <c r="B110" s="14"/>
      <c r="C110" s="14"/>
      <c r="D110" s="14"/>
      <c r="E110" s="15">
        <v>6894.5264200154561</v>
      </c>
      <c r="F110" s="15">
        <v>7323.4999036856298</v>
      </c>
      <c r="G110" s="15">
        <f>SUM(F110-E110)</f>
        <v>428.97348367017366</v>
      </c>
      <c r="H110" s="19">
        <f>IF(G110&gt;0,0,G110)</f>
        <v>0</v>
      </c>
      <c r="I110" s="40" t="s">
        <v>209</v>
      </c>
      <c r="J110" s="19"/>
      <c r="K110" s="43"/>
      <c r="L110" s="19"/>
      <c r="M110" s="19"/>
      <c r="N110" s="19"/>
      <c r="O110" s="19"/>
      <c r="P110" s="19"/>
      <c r="Q110" s="19"/>
      <c r="R110" s="19"/>
      <c r="S110" s="28"/>
      <c r="T110" s="14"/>
      <c r="U110" s="14"/>
      <c r="V110" s="16">
        <v>8.7422720247295208E-2</v>
      </c>
      <c r="W110" s="16">
        <v>8.7766469757287774E-2</v>
      </c>
      <c r="X110" s="22">
        <f>SUM(W110-V110)</f>
        <v>3.4374950999256637E-4</v>
      </c>
      <c r="Y110" s="19">
        <f>IF(X110&gt;0,0,X110)</f>
        <v>0</v>
      </c>
      <c r="Z110" s="14"/>
      <c r="AA110" s="44"/>
      <c r="AB110" s="14"/>
      <c r="AC110" s="14"/>
      <c r="AD110" s="14"/>
      <c r="AE110" s="14"/>
      <c r="AF110" s="14"/>
      <c r="AG110" s="14"/>
      <c r="AH110" s="14"/>
    </row>
    <row r="111" spans="1:34" ht="15" customHeight="1" x14ac:dyDescent="0.25">
      <c r="B111" s="2" t="s">
        <v>125</v>
      </c>
      <c r="C111" s="4">
        <v>6444.8167989676604</v>
      </c>
      <c r="D111" s="4">
        <v>6887.2145654274527</v>
      </c>
      <c r="G111" s="20">
        <f>SUM(D111-C111)</f>
        <v>442.39776645979236</v>
      </c>
      <c r="H111" s="21">
        <f>IF(G111&gt;0,0,G111)</f>
        <v>0</v>
      </c>
      <c r="I111" s="21"/>
      <c r="J111" s="21">
        <f>SUM(H110-H111)</f>
        <v>0</v>
      </c>
      <c r="K111" s="41" t="str">
        <f>IF(J111&lt;=0,"MET","NOT MET")</f>
        <v>MET</v>
      </c>
      <c r="L111" s="7"/>
      <c r="M111" s="7"/>
      <c r="N111" s="7"/>
      <c r="O111" s="7"/>
      <c r="P111" s="7"/>
      <c r="Q111" s="7"/>
      <c r="R111" s="7"/>
      <c r="S111" s="29"/>
      <c r="T111" s="6">
        <v>8.5376503864753178E-2</v>
      </c>
      <c r="U111" s="6">
        <v>8.3278238315618175E-2</v>
      </c>
      <c r="X111" s="23">
        <f>SUM(U111-T111)</f>
        <v>-2.0982655491350033E-3</v>
      </c>
      <c r="Y111" s="24">
        <f>IF(X111&gt;0,0,X111)</f>
        <v>-2.0982655491350033E-3</v>
      </c>
      <c r="Z111" s="21">
        <f>SUM(Y110-Y111)</f>
        <v>2.0982655491350033E-3</v>
      </c>
      <c r="AA111" s="41" t="s">
        <v>210</v>
      </c>
      <c r="AB111" s="7" t="s">
        <v>201</v>
      </c>
      <c r="AC111" s="10">
        <v>9.1504969600441063E-2</v>
      </c>
      <c r="AD111" s="10">
        <v>9.0170304918997635E-2</v>
      </c>
      <c r="AE111" s="36">
        <f>SUM(AD111-AC111)</f>
        <v>-1.3346646814434288E-3</v>
      </c>
      <c r="AF111" s="13">
        <f t="shared" ref="AF111" si="139">IF(AE111&gt;0,0,AE111)</f>
        <v>-1.3346646814434288E-3</v>
      </c>
      <c r="AG111" s="37">
        <f>X111</f>
        <v>-2.0982655491350033E-3</v>
      </c>
      <c r="AH111" s="7" t="str">
        <f t="shared" ref="AH111" si="140">IF(AG111&lt;=0,"MET","NOT MET")</f>
        <v>MET</v>
      </c>
    </row>
    <row r="112" spans="1:34" ht="15" customHeight="1" x14ac:dyDescent="0.25">
      <c r="A112" s="14" t="s">
        <v>24</v>
      </c>
      <c r="B112" s="14"/>
      <c r="C112" s="14"/>
      <c r="D112" s="14"/>
      <c r="E112" s="45">
        <v>8969.2800000000007</v>
      </c>
      <c r="F112" s="45">
        <v>9346.34</v>
      </c>
      <c r="G112" s="15">
        <f>SUM(F112-E112)</f>
        <v>377.05999999999949</v>
      </c>
      <c r="H112" s="19">
        <f>IF(G112&gt;0,0,G112)</f>
        <v>0</v>
      </c>
      <c r="I112" s="19"/>
      <c r="J112" s="19"/>
      <c r="K112" s="43"/>
      <c r="L112" s="19"/>
      <c r="M112" s="19"/>
      <c r="N112" s="19"/>
      <c r="O112" s="19"/>
      <c r="P112" s="19"/>
      <c r="Q112" s="19"/>
      <c r="R112" s="19"/>
      <c r="S112" s="28"/>
      <c r="T112" s="16"/>
      <c r="U112" s="14"/>
      <c r="V112" s="16">
        <v>8.8974122821788168E-2</v>
      </c>
      <c r="W112" s="16">
        <v>0.11235333930275479</v>
      </c>
      <c r="X112" s="22">
        <f>SUM(W112-V112)</f>
        <v>2.3379216480966622E-2</v>
      </c>
      <c r="Y112" s="19">
        <f>IF(X112&gt;0,0,X112)</f>
        <v>0</v>
      </c>
      <c r="Z112" s="14"/>
      <c r="AA112" s="44"/>
      <c r="AB112" s="14"/>
      <c r="AC112" s="14"/>
      <c r="AD112" s="14"/>
      <c r="AE112" s="14"/>
      <c r="AF112" s="14"/>
      <c r="AG112" s="14"/>
      <c r="AH112" s="14"/>
    </row>
    <row r="113" spans="1:34" ht="15" customHeight="1" x14ac:dyDescent="0.25">
      <c r="B113" s="1" t="s">
        <v>126</v>
      </c>
      <c r="C113" s="4">
        <v>8816.6050862394568</v>
      </c>
      <c r="D113" s="4">
        <v>8820.7180689873239</v>
      </c>
      <c r="G113" s="20">
        <f t="shared" ref="G113:G117" si="141">SUM(D113-C113)</f>
        <v>4.1129827478671359</v>
      </c>
      <c r="H113" s="21">
        <f t="shared" ref="H113:H117" si="142">IF(G113&gt;0,0,G113)</f>
        <v>0</v>
      </c>
      <c r="I113" s="21"/>
      <c r="J113" s="21">
        <f t="shared" ref="J113" si="143">SUM(H112-H113)</f>
        <v>0</v>
      </c>
      <c r="K113" s="41" t="str">
        <f t="shared" ref="K113:K117" si="144">IF(J113&lt;=0,"MET","NOT MET")</f>
        <v>MET</v>
      </c>
      <c r="L113" s="7"/>
      <c r="M113" s="7"/>
      <c r="N113" s="7"/>
      <c r="O113" s="7"/>
      <c r="P113" s="7"/>
      <c r="Q113" s="7"/>
      <c r="R113" s="7"/>
      <c r="S113" s="29"/>
      <c r="T113" s="6">
        <v>0.11456628477905074</v>
      </c>
      <c r="U113" s="6">
        <v>0.1704129226066563</v>
      </c>
      <c r="X113" s="23">
        <f t="shared" ref="X113:X117" si="145">SUM(U113-T113)</f>
        <v>5.5846637827605558E-2</v>
      </c>
      <c r="Y113" s="21">
        <f t="shared" ref="Y113:Y117" si="146">IF(X113&gt;0,0,X113)</f>
        <v>0</v>
      </c>
      <c r="Z113" s="21">
        <f t="shared" ref="Z113" si="147">SUM(Y112-Y113)</f>
        <v>0</v>
      </c>
    </row>
    <row r="114" spans="1:34" ht="15" customHeight="1" x14ac:dyDescent="0.25">
      <c r="B114" s="1" t="s">
        <v>127</v>
      </c>
      <c r="C114" s="4">
        <v>6910.9464060813243</v>
      </c>
      <c r="D114" s="4">
        <v>7725.8978565758134</v>
      </c>
      <c r="G114" s="20">
        <f t="shared" si="141"/>
        <v>814.95145049448911</v>
      </c>
      <c r="H114" s="21">
        <f t="shared" si="142"/>
        <v>0</v>
      </c>
      <c r="I114" s="21"/>
      <c r="J114" s="21">
        <f>SUM(H112-H114)</f>
        <v>0</v>
      </c>
      <c r="K114" s="41" t="str">
        <f t="shared" si="144"/>
        <v>MET</v>
      </c>
      <c r="L114" s="7"/>
      <c r="M114" s="7"/>
      <c r="N114" s="7"/>
      <c r="O114" s="7"/>
      <c r="P114" s="7"/>
      <c r="Q114" s="7"/>
      <c r="R114" s="7"/>
      <c r="S114" s="29"/>
      <c r="T114" s="6">
        <v>0.1124730118747751</v>
      </c>
      <c r="U114" s="6">
        <v>0.15157930188361518</v>
      </c>
      <c r="X114" s="23">
        <f t="shared" si="145"/>
        <v>3.9106290008840083E-2</v>
      </c>
      <c r="Y114" s="21">
        <f t="shared" si="146"/>
        <v>0</v>
      </c>
      <c r="Z114" s="21">
        <f>SUM(Y112-Y114)</f>
        <v>0</v>
      </c>
    </row>
    <row r="115" spans="1:34" ht="15" customHeight="1" x14ac:dyDescent="0.25">
      <c r="B115" s="1" t="s">
        <v>128</v>
      </c>
      <c r="C115" s="4">
        <v>7348.1691582423673</v>
      </c>
      <c r="D115" s="4">
        <v>9480.644707510186</v>
      </c>
      <c r="G115" s="20">
        <f t="shared" si="141"/>
        <v>2132.4755492678187</v>
      </c>
      <c r="H115" s="21">
        <f t="shared" si="142"/>
        <v>0</v>
      </c>
      <c r="I115" s="21"/>
      <c r="J115" s="21">
        <f>SUM(H112-H115)</f>
        <v>0</v>
      </c>
      <c r="K115" s="41" t="str">
        <f t="shared" si="144"/>
        <v>MET</v>
      </c>
      <c r="L115" s="7"/>
      <c r="M115" s="7"/>
      <c r="N115" s="7"/>
      <c r="O115" s="7"/>
      <c r="P115" s="7"/>
      <c r="Q115" s="7"/>
      <c r="R115" s="7"/>
      <c r="S115" s="29"/>
      <c r="T115" s="6">
        <v>0.12168805304157108</v>
      </c>
      <c r="U115" s="6">
        <v>0.167140697465857</v>
      </c>
      <c r="X115" s="23">
        <f t="shared" si="145"/>
        <v>4.5452644424285912E-2</v>
      </c>
      <c r="Y115" s="21">
        <f t="shared" si="146"/>
        <v>0</v>
      </c>
      <c r="Z115" s="21">
        <f>SUM(Y112-Y115)</f>
        <v>0</v>
      </c>
    </row>
    <row r="116" spans="1:34" ht="15" customHeight="1" x14ac:dyDescent="0.25">
      <c r="B116" s="1" t="s">
        <v>129</v>
      </c>
      <c r="C116" s="4">
        <v>6305.0793908596788</v>
      </c>
      <c r="D116" s="4">
        <v>7049.2660872750284</v>
      </c>
      <c r="G116" s="20">
        <f t="shared" si="141"/>
        <v>744.18669641534962</v>
      </c>
      <c r="H116" s="21">
        <f t="shared" si="142"/>
        <v>0</v>
      </c>
      <c r="I116" s="21"/>
      <c r="J116" s="21">
        <f>SUM(H112-H116)</f>
        <v>0</v>
      </c>
      <c r="K116" s="41" t="str">
        <f t="shared" si="144"/>
        <v>MET</v>
      </c>
      <c r="L116" s="7"/>
      <c r="M116" s="7"/>
      <c r="N116" s="7"/>
      <c r="O116" s="7"/>
      <c r="P116" s="7"/>
      <c r="Q116" s="7"/>
      <c r="R116" s="7"/>
      <c r="S116" s="29"/>
      <c r="T116" s="6">
        <v>8.0403949441996594E-2</v>
      </c>
      <c r="U116" s="6">
        <v>0.11166608394519087</v>
      </c>
      <c r="X116" s="23">
        <f t="shared" si="145"/>
        <v>3.1262134503194275E-2</v>
      </c>
      <c r="Y116" s="21">
        <f t="shared" si="146"/>
        <v>0</v>
      </c>
      <c r="Z116" s="21">
        <f>SUM(Y112-Y116)</f>
        <v>0</v>
      </c>
    </row>
    <row r="117" spans="1:34" ht="15" customHeight="1" x14ac:dyDescent="0.25">
      <c r="B117" s="1" t="s">
        <v>130</v>
      </c>
      <c r="C117" s="4">
        <v>6812.1739184375165</v>
      </c>
      <c r="D117" s="4">
        <v>7102.5686285010433</v>
      </c>
      <c r="G117" s="20">
        <f t="shared" si="141"/>
        <v>290.39471006352687</v>
      </c>
      <c r="H117" s="21">
        <f t="shared" si="142"/>
        <v>0</v>
      </c>
      <c r="I117" s="21"/>
      <c r="J117" s="21">
        <f>SUM(H112-H117)</f>
        <v>0</v>
      </c>
      <c r="K117" s="41" t="str">
        <f t="shared" si="144"/>
        <v>MET</v>
      </c>
      <c r="L117" s="7"/>
      <c r="M117" s="7"/>
      <c r="N117" s="7"/>
      <c r="O117" s="7"/>
      <c r="P117" s="7"/>
      <c r="Q117" s="7"/>
      <c r="R117" s="7"/>
      <c r="S117" s="29"/>
      <c r="T117" s="6">
        <v>7.7397515197703062E-2</v>
      </c>
      <c r="U117" s="6">
        <v>0.10205466002606257</v>
      </c>
      <c r="X117" s="23">
        <f t="shared" si="145"/>
        <v>2.4657144828359512E-2</v>
      </c>
      <c r="Y117" s="21">
        <f t="shared" si="146"/>
        <v>0</v>
      </c>
      <c r="Z117" s="21">
        <f>SUM(Y112-Y117)</f>
        <v>0</v>
      </c>
    </row>
    <row r="118" spans="1:34" ht="15" customHeight="1" x14ac:dyDescent="0.25">
      <c r="A118" s="14" t="s">
        <v>25</v>
      </c>
      <c r="B118" s="14"/>
      <c r="C118" s="14"/>
      <c r="D118" s="14"/>
      <c r="E118" s="15">
        <v>7548.2777819111643</v>
      </c>
      <c r="F118" s="15">
        <v>8552.2523817276342</v>
      </c>
      <c r="G118" s="15">
        <f>SUM(F118-E118)</f>
        <v>1003.9745998164699</v>
      </c>
      <c r="H118" s="19">
        <f>IF(G118&gt;0,0,G118)</f>
        <v>0</v>
      </c>
      <c r="I118" s="40" t="s">
        <v>209</v>
      </c>
      <c r="J118" s="19"/>
      <c r="K118" s="43"/>
      <c r="L118" s="19"/>
      <c r="M118" s="19"/>
      <c r="N118" s="19"/>
      <c r="O118" s="19"/>
      <c r="P118" s="19"/>
      <c r="Q118" s="19"/>
      <c r="R118" s="19"/>
      <c r="S118" s="28"/>
      <c r="T118" s="15"/>
      <c r="U118" s="14"/>
      <c r="V118" s="16">
        <v>0.11122358275933633</v>
      </c>
      <c r="W118" s="18">
        <v>0.12484626896996778</v>
      </c>
      <c r="X118" s="22">
        <f>SUM(W118-V118)</f>
        <v>1.3622686210631452E-2</v>
      </c>
      <c r="Y118" s="19">
        <f>IF(X118&gt;0,0,X118)</f>
        <v>0</v>
      </c>
      <c r="Z118" s="14"/>
      <c r="AA118" s="44"/>
      <c r="AB118" s="14"/>
      <c r="AC118" s="14"/>
      <c r="AD118" s="14"/>
      <c r="AE118" s="14"/>
      <c r="AF118" s="14"/>
      <c r="AG118" s="14"/>
      <c r="AH118" s="14"/>
    </row>
    <row r="119" spans="1:34" ht="15" customHeight="1" x14ac:dyDescent="0.25">
      <c r="B119" s="1" t="s">
        <v>131</v>
      </c>
      <c r="C119" s="4">
        <v>8618.7850253807101</v>
      </c>
      <c r="D119" s="4">
        <v>7830.5245246020077</v>
      </c>
      <c r="E119" s="4"/>
      <c r="G119" s="20">
        <f t="shared" ref="G119:G121" si="148">SUM(D119-C119)</f>
        <v>-788.26050077870241</v>
      </c>
      <c r="H119" s="21">
        <f t="shared" ref="H119:H121" si="149">IF(G119&gt;0,0,G119)</f>
        <v>-788.26050077870241</v>
      </c>
      <c r="I119" s="21"/>
      <c r="J119" s="21">
        <f t="shared" ref="J119" si="150">SUM(H118-H119)</f>
        <v>788.26050077870241</v>
      </c>
      <c r="K119" s="41" t="s">
        <v>210</v>
      </c>
      <c r="L119" s="7" t="s">
        <v>201</v>
      </c>
      <c r="M119" s="32">
        <v>7860.9380914143012</v>
      </c>
      <c r="N119" s="32">
        <v>9099.50063525105</v>
      </c>
      <c r="O119" s="32">
        <f t="shared" ref="O119:O121" si="151">SUM(N119-M119)</f>
        <v>1238.5625438367488</v>
      </c>
      <c r="P119" s="33">
        <f t="shared" ref="P119:P121" si="152">IF(O119&gt;0,0,O119)</f>
        <v>0</v>
      </c>
      <c r="Q119" s="33">
        <f t="shared" ref="Q119:Q121" si="153">H119</f>
        <v>-788.26050077870241</v>
      </c>
      <c r="R119" s="7" t="str">
        <f t="shared" ref="R119:R121" si="154">IF(Q119&lt;=0,"MET","NOT MET")</f>
        <v>MET</v>
      </c>
      <c r="S119" s="29"/>
      <c r="T119" s="6">
        <v>0.13451776649746192</v>
      </c>
      <c r="U119" s="6">
        <v>0.11610805789921821</v>
      </c>
      <c r="V119" s="6"/>
      <c r="X119" s="23">
        <f t="shared" ref="X119:X121" si="155">SUM(U119-T119)</f>
        <v>-1.8409708598243701E-2</v>
      </c>
      <c r="Y119" s="21">
        <f t="shared" ref="Y119:Y121" si="156">IF(X119&gt;0,0,X119)</f>
        <v>-1.8409708598243701E-2</v>
      </c>
      <c r="Z119" s="21">
        <f t="shared" ref="Z119" si="157">SUM(Y118-Y119)</f>
        <v>1.8409708598243701E-2</v>
      </c>
      <c r="AA119" s="41" t="s">
        <v>210</v>
      </c>
      <c r="AB119" s="7" t="s">
        <v>201</v>
      </c>
      <c r="AC119" s="10">
        <v>0.126533918660304</v>
      </c>
      <c r="AD119" s="10">
        <v>0.14103291102896315</v>
      </c>
      <c r="AE119" s="36">
        <f t="shared" ref="AE119:AE121" si="158">SUM(AD119-AC119)</f>
        <v>1.4498992368659147E-2</v>
      </c>
      <c r="AF119" s="13">
        <f t="shared" ref="AF119:AF121" si="159">IF(AE119&gt;0,0,AE119)</f>
        <v>0</v>
      </c>
      <c r="AG119" s="37">
        <f t="shared" ref="AG119:AG121" si="160">X119</f>
        <v>-1.8409708598243701E-2</v>
      </c>
      <c r="AH119" s="7" t="str">
        <f t="shared" ref="AH119:AH121" si="161">IF(AG119&lt;=0,"MET","NOT MET")</f>
        <v>MET</v>
      </c>
    </row>
    <row r="120" spans="1:34" ht="15" customHeight="1" x14ac:dyDescent="0.25">
      <c r="B120" s="1" t="s">
        <v>132</v>
      </c>
      <c r="C120" s="4">
        <v>9266.2780845556517</v>
      </c>
      <c r="D120" s="4">
        <v>7085.7677870493117</v>
      </c>
      <c r="E120" s="4"/>
      <c r="G120" s="20">
        <f t="shared" si="148"/>
        <v>-2180.5102975063401</v>
      </c>
      <c r="H120" s="21">
        <f t="shared" si="149"/>
        <v>-2180.5102975063401</v>
      </c>
      <c r="I120" s="21"/>
      <c r="J120" s="21">
        <f>SUM(H118-H120)</f>
        <v>2180.5102975063401</v>
      </c>
      <c r="K120" s="41" t="s">
        <v>210</v>
      </c>
      <c r="L120" s="7" t="s">
        <v>202</v>
      </c>
      <c r="M120" s="32">
        <v>7019.5568042850855</v>
      </c>
      <c r="N120" s="32">
        <v>8369.829816978543</v>
      </c>
      <c r="O120" s="32">
        <f t="shared" si="151"/>
        <v>1350.2730126934575</v>
      </c>
      <c r="P120" s="33">
        <f t="shared" si="152"/>
        <v>0</v>
      </c>
      <c r="Q120" s="33">
        <f t="shared" si="153"/>
        <v>-2180.5102975063401</v>
      </c>
      <c r="R120" s="7" t="str">
        <f t="shared" si="154"/>
        <v>MET</v>
      </c>
      <c r="S120" s="29"/>
      <c r="T120" s="6">
        <v>0.14639056658038538</v>
      </c>
      <c r="U120" s="6">
        <v>0.11411786113493982</v>
      </c>
      <c r="V120" s="6"/>
      <c r="X120" s="23">
        <f t="shared" si="155"/>
        <v>-3.2272705445445554E-2</v>
      </c>
      <c r="Y120" s="21">
        <f t="shared" si="156"/>
        <v>-3.2272705445445554E-2</v>
      </c>
      <c r="Z120" s="21">
        <f>SUM(Y118-Y120)</f>
        <v>3.2272705445445554E-2</v>
      </c>
      <c r="AA120" s="41" t="s">
        <v>210</v>
      </c>
      <c r="AB120" s="7" t="s">
        <v>202</v>
      </c>
      <c r="AC120" s="10">
        <v>0.10932837646138042</v>
      </c>
      <c r="AD120" s="10">
        <v>0.12684528466441791</v>
      </c>
      <c r="AE120" s="36">
        <f t="shared" si="158"/>
        <v>1.7516908203037487E-2</v>
      </c>
      <c r="AF120" s="13">
        <f t="shared" si="159"/>
        <v>0</v>
      </c>
      <c r="AG120" s="37">
        <f t="shared" si="160"/>
        <v>-3.2272705445445554E-2</v>
      </c>
      <c r="AH120" s="7" t="str">
        <f t="shared" si="161"/>
        <v>MET</v>
      </c>
    </row>
    <row r="121" spans="1:34" ht="15" customHeight="1" x14ac:dyDescent="0.25">
      <c r="B121" s="1" t="s">
        <v>133</v>
      </c>
      <c r="C121" s="4">
        <v>10398.839987268098</v>
      </c>
      <c r="D121" s="4">
        <v>9370.8817812656835</v>
      </c>
      <c r="E121" s="4"/>
      <c r="G121" s="20">
        <f t="shared" si="148"/>
        <v>-1027.958206002415</v>
      </c>
      <c r="H121" s="21">
        <f t="shared" si="149"/>
        <v>-1027.958206002415</v>
      </c>
      <c r="I121" s="21"/>
      <c r="J121" s="21">
        <f>SUM(H118-H121)</f>
        <v>1027.958206002415</v>
      </c>
      <c r="K121" s="41" t="s">
        <v>210</v>
      </c>
      <c r="L121" s="7" t="s">
        <v>201</v>
      </c>
      <c r="M121" s="32">
        <v>7860.9380914143012</v>
      </c>
      <c r="N121" s="32">
        <v>9099.50063525105</v>
      </c>
      <c r="O121" s="32">
        <f t="shared" si="151"/>
        <v>1238.5625438367488</v>
      </c>
      <c r="P121" s="33">
        <f t="shared" si="152"/>
        <v>0</v>
      </c>
      <c r="Q121" s="33">
        <f t="shared" si="153"/>
        <v>-1027.958206002415</v>
      </c>
      <c r="R121" s="7" t="str">
        <f t="shared" si="154"/>
        <v>MET</v>
      </c>
      <c r="S121" s="29"/>
      <c r="T121" s="6">
        <v>0.17324481629683522</v>
      </c>
      <c r="U121" s="6">
        <v>0.15102431902176394</v>
      </c>
      <c r="V121" s="6"/>
      <c r="X121" s="23">
        <f t="shared" si="155"/>
        <v>-2.2220497275071277E-2</v>
      </c>
      <c r="Y121" s="21">
        <f t="shared" si="156"/>
        <v>-2.2220497275071277E-2</v>
      </c>
      <c r="Z121" s="21">
        <f>SUM(Y118-Y121)</f>
        <v>2.2220497275071277E-2</v>
      </c>
      <c r="AA121" s="41" t="s">
        <v>210</v>
      </c>
      <c r="AB121" s="7" t="s">
        <v>201</v>
      </c>
      <c r="AC121" s="10">
        <v>0.126533918660304</v>
      </c>
      <c r="AD121" s="10">
        <v>0.14103291102896315</v>
      </c>
      <c r="AE121" s="36">
        <f t="shared" si="158"/>
        <v>1.4498992368659147E-2</v>
      </c>
      <c r="AF121" s="13">
        <f t="shared" si="159"/>
        <v>0</v>
      </c>
      <c r="AG121" s="37">
        <f t="shared" si="160"/>
        <v>-2.2220497275071277E-2</v>
      </c>
      <c r="AH121" s="7" t="str">
        <f t="shared" si="161"/>
        <v>MET</v>
      </c>
    </row>
    <row r="122" spans="1:34" ht="15" customHeight="1" x14ac:dyDescent="0.25">
      <c r="A122" s="14" t="s">
        <v>26</v>
      </c>
      <c r="B122" s="14"/>
      <c r="C122" s="14"/>
      <c r="D122" s="14"/>
      <c r="E122" s="15">
        <v>7473.4066196030844</v>
      </c>
      <c r="F122" s="15">
        <v>8463.0452572144113</v>
      </c>
      <c r="G122" s="15">
        <f>SUM(F122-E122)</f>
        <v>989.63863761132689</v>
      </c>
      <c r="H122" s="19">
        <f>IF(G122&gt;0,0,G122)</f>
        <v>0</v>
      </c>
      <c r="I122" s="40" t="s">
        <v>209</v>
      </c>
      <c r="J122" s="19"/>
      <c r="K122" s="43"/>
      <c r="L122" s="19"/>
      <c r="M122" s="19"/>
      <c r="N122" s="19"/>
      <c r="O122" s="19"/>
      <c r="P122" s="19"/>
      <c r="Q122" s="19"/>
      <c r="R122" s="19"/>
      <c r="S122" s="28"/>
      <c r="T122" s="14"/>
      <c r="U122" s="14"/>
      <c r="V122" s="16">
        <v>9.8232135794509484E-2</v>
      </c>
      <c r="W122" s="16">
        <v>9.8899026511622634E-2</v>
      </c>
      <c r="X122" s="22">
        <f>SUM(W122-V122)</f>
        <v>6.6689071711314996E-4</v>
      </c>
      <c r="Y122" s="19">
        <f>IF(X122&gt;0,0,X122)</f>
        <v>0</v>
      </c>
      <c r="Z122" s="14"/>
      <c r="AA122" s="44"/>
      <c r="AB122" s="14"/>
      <c r="AC122" s="14"/>
      <c r="AD122" s="14"/>
      <c r="AE122" s="14"/>
      <c r="AF122" s="14"/>
      <c r="AG122" s="14"/>
      <c r="AH122" s="14"/>
    </row>
    <row r="123" spans="1:34" ht="15" customHeight="1" x14ac:dyDescent="0.25">
      <c r="B123" s="2" t="s">
        <v>134</v>
      </c>
      <c r="C123" s="4">
        <v>6550.8038887911325</v>
      </c>
      <c r="D123" s="4">
        <v>6571.2180895839783</v>
      </c>
      <c r="G123" s="20">
        <f t="shared" ref="G123:G124" si="162">SUM(D123-C123)</f>
        <v>20.414200792845804</v>
      </c>
      <c r="H123" s="21">
        <f t="shared" ref="H123:H124" si="163">IF(G123&gt;0,0,G123)</f>
        <v>0</v>
      </c>
      <c r="I123" s="21"/>
      <c r="J123" s="21">
        <f t="shared" ref="J123" si="164">SUM(H122-H123)</f>
        <v>0</v>
      </c>
      <c r="K123" s="41" t="str">
        <f t="shared" ref="K123:K124" si="165">IF(J123&lt;=0,"MET","NOT MET")</f>
        <v>MET</v>
      </c>
      <c r="L123" s="7"/>
      <c r="M123" s="7"/>
      <c r="N123" s="7"/>
      <c r="O123" s="7"/>
      <c r="P123" s="7"/>
      <c r="Q123" s="7"/>
      <c r="R123" s="7"/>
      <c r="S123" s="29"/>
      <c r="T123" s="6">
        <v>9.2006862572584905E-2</v>
      </c>
      <c r="U123" s="6">
        <v>9.0824509326126443E-2</v>
      </c>
      <c r="X123" s="23">
        <f t="shared" ref="X123:X124" si="166">SUM(U123-T123)</f>
        <v>-1.1823532464584618E-3</v>
      </c>
      <c r="Y123" s="21">
        <f t="shared" ref="Y123:Y124" si="167">IF(X123&gt;0,0,X123)</f>
        <v>-1.1823532464584618E-3</v>
      </c>
      <c r="Z123" s="21">
        <f t="shared" ref="Z123" si="168">SUM(Y122-Y123)</f>
        <v>1.1823532464584618E-3</v>
      </c>
      <c r="AA123" s="41" t="s">
        <v>210</v>
      </c>
      <c r="AB123" s="7" t="s">
        <v>201</v>
      </c>
      <c r="AC123" s="10">
        <v>9.9860775019060558E-2</v>
      </c>
      <c r="AD123" s="10">
        <v>9.9146216857454575E-2</v>
      </c>
      <c r="AE123" s="36">
        <f>SUM(AD123-AC123)</f>
        <v>-7.1455816160598262E-4</v>
      </c>
      <c r="AF123" s="13">
        <f t="shared" ref="AF123" si="169">IF(AE123&gt;0,0,AE123)</f>
        <v>-7.1455816160598262E-4</v>
      </c>
      <c r="AG123" s="37">
        <f>X123</f>
        <v>-1.1823532464584618E-3</v>
      </c>
      <c r="AH123" s="7" t="str">
        <f t="shared" ref="AH123" si="170">IF(AG123&lt;=0,"MET","NOT MET")</f>
        <v>MET</v>
      </c>
    </row>
    <row r="124" spans="1:34" ht="15" customHeight="1" x14ac:dyDescent="0.25">
      <c r="B124" s="2" t="s">
        <v>135</v>
      </c>
      <c r="C124" s="4">
        <v>7998.6307274919609</v>
      </c>
      <c r="D124" s="4">
        <v>9255.5279798735301</v>
      </c>
      <c r="G124" s="20">
        <f t="shared" si="162"/>
        <v>1256.8972523815692</v>
      </c>
      <c r="H124" s="21">
        <f t="shared" si="163"/>
        <v>0</v>
      </c>
      <c r="I124" s="21"/>
      <c r="J124" s="21">
        <f>SUM(H122-H124)</f>
        <v>0</v>
      </c>
      <c r="K124" s="41" t="str">
        <f t="shared" si="165"/>
        <v>MET</v>
      </c>
      <c r="L124" s="7"/>
      <c r="M124" s="7"/>
      <c r="N124" s="7"/>
      <c r="O124" s="7"/>
      <c r="P124" s="7"/>
      <c r="Q124" s="7"/>
      <c r="R124" s="7"/>
      <c r="S124" s="29"/>
      <c r="T124" s="6">
        <v>9.9209539121114687E-2</v>
      </c>
      <c r="U124" s="6">
        <v>0.11389134425783641</v>
      </c>
      <c r="X124" s="23">
        <f t="shared" si="166"/>
        <v>1.4681805136721723E-2</v>
      </c>
      <c r="Y124" s="21">
        <f t="shared" si="167"/>
        <v>0</v>
      </c>
      <c r="Z124" s="21">
        <f>SUM(Y122-Y124)</f>
        <v>0</v>
      </c>
      <c r="AA124" s="41" t="str">
        <f t="shared" ref="AA124:AA150" si="171">IF(Z124&lt;=0,"MET","NOT MET")</f>
        <v>MET</v>
      </c>
      <c r="AB124" s="7"/>
      <c r="AC124" s="7"/>
      <c r="AD124" s="7"/>
      <c r="AE124" s="7"/>
      <c r="AF124" s="7"/>
      <c r="AG124" s="7"/>
    </row>
    <row r="125" spans="1:34" ht="15" customHeight="1" x14ac:dyDescent="0.25">
      <c r="A125" s="14" t="s">
        <v>27</v>
      </c>
      <c r="B125" s="14"/>
      <c r="C125" s="14"/>
      <c r="D125" s="14"/>
      <c r="E125" s="15">
        <v>7258.4350419625562</v>
      </c>
      <c r="F125" s="15">
        <v>7845.3966032608705</v>
      </c>
      <c r="G125" s="15">
        <f>SUM(F125-E125)</f>
        <v>586.96156129831434</v>
      </c>
      <c r="H125" s="19">
        <f>IF(G125&gt;0,0,G125)</f>
        <v>0</v>
      </c>
      <c r="I125" s="40" t="s">
        <v>209</v>
      </c>
      <c r="J125" s="19"/>
      <c r="K125" s="43"/>
      <c r="L125" s="19"/>
      <c r="M125" s="19"/>
      <c r="N125" s="19"/>
      <c r="O125" s="19"/>
      <c r="P125" s="19"/>
      <c r="Q125" s="19"/>
      <c r="R125" s="19"/>
      <c r="S125" s="28"/>
      <c r="T125" s="15"/>
      <c r="U125" s="14"/>
      <c r="V125" s="16">
        <v>0.105229180116204</v>
      </c>
      <c r="W125" s="18">
        <v>0.14198369565217392</v>
      </c>
      <c r="X125" s="22">
        <f>SUM(W125-V125)</f>
        <v>3.6754515535969923E-2</v>
      </c>
      <c r="Y125" s="19">
        <f>IF(X125&gt;0,0,X125)</f>
        <v>0</v>
      </c>
      <c r="Z125" s="14"/>
      <c r="AA125" s="44"/>
      <c r="AB125" s="14"/>
      <c r="AC125" s="14"/>
      <c r="AD125" s="14"/>
      <c r="AE125" s="14"/>
      <c r="AF125" s="14"/>
      <c r="AG125" s="14"/>
      <c r="AH125" s="14"/>
    </row>
    <row r="126" spans="1:34" ht="15" customHeight="1" x14ac:dyDescent="0.25">
      <c r="B126" s="2" t="s">
        <v>137</v>
      </c>
      <c r="C126" s="4">
        <v>7459.2000595238087</v>
      </c>
      <c r="D126" s="4">
        <v>10024.004492753622</v>
      </c>
      <c r="G126" s="20">
        <f t="shared" ref="G126:G127" si="172">SUM(D126-C126)</f>
        <v>2564.8044332298132</v>
      </c>
      <c r="H126" s="21">
        <f t="shared" ref="H126:H127" si="173">IF(G126&gt;0,0,G126)</f>
        <v>0</v>
      </c>
      <c r="I126" s="21"/>
      <c r="J126" s="21">
        <f t="shared" ref="J126" si="174">SUM(H125-H126)</f>
        <v>0</v>
      </c>
      <c r="K126" s="41" t="str">
        <f t="shared" ref="K126:K127" si="175">IF(J126&lt;=0,"MET","NOT MET")</f>
        <v>MET</v>
      </c>
      <c r="L126" s="7"/>
      <c r="M126" s="7"/>
      <c r="N126" s="7"/>
      <c r="O126" s="7"/>
      <c r="P126" s="7"/>
      <c r="Q126" s="7"/>
      <c r="R126" s="7"/>
      <c r="S126" s="29"/>
      <c r="T126" s="6">
        <v>0.125</v>
      </c>
      <c r="U126" s="6">
        <v>0.19565217391304349</v>
      </c>
      <c r="V126" s="6"/>
      <c r="X126" s="23">
        <f t="shared" ref="X126:X127" si="176">SUM(U126-T126)</f>
        <v>7.0652173913043487E-2</v>
      </c>
      <c r="Y126" s="21">
        <f t="shared" ref="Y126:Y127" si="177">IF(X126&gt;0,0,X126)</f>
        <v>0</v>
      </c>
      <c r="Z126" s="21">
        <f t="shared" ref="Z126" si="178">SUM(Y125-Y126)</f>
        <v>0</v>
      </c>
      <c r="AA126" s="41" t="str">
        <f t="shared" si="171"/>
        <v>MET</v>
      </c>
      <c r="AB126" s="7"/>
      <c r="AC126" s="7"/>
      <c r="AD126" s="7"/>
      <c r="AE126" s="7"/>
      <c r="AF126" s="7"/>
      <c r="AG126" s="7"/>
    </row>
    <row r="127" spans="1:34" ht="15" customHeight="1" x14ac:dyDescent="0.25">
      <c r="B127" s="2" t="s">
        <v>136</v>
      </c>
      <c r="C127" s="4">
        <v>6727.9984635416668</v>
      </c>
      <c r="D127" s="4">
        <v>7428.4217777777785</v>
      </c>
      <c r="G127" s="20">
        <f t="shared" si="172"/>
        <v>700.42331423611176</v>
      </c>
      <c r="H127" s="21">
        <f t="shared" si="173"/>
        <v>0</v>
      </c>
      <c r="I127" s="21"/>
      <c r="J127" s="21">
        <f>SUM(H125-H127)</f>
        <v>0</v>
      </c>
      <c r="K127" s="41" t="str">
        <f t="shared" si="175"/>
        <v>MET</v>
      </c>
      <c r="L127" s="7"/>
      <c r="M127" s="7"/>
      <c r="N127" s="7"/>
      <c r="O127" s="7"/>
      <c r="P127" s="7"/>
      <c r="Q127" s="7"/>
      <c r="R127" s="7"/>
      <c r="S127" s="29"/>
      <c r="T127" s="6">
        <v>0.11458333333333333</v>
      </c>
      <c r="U127" s="6">
        <v>0.14166666666666666</v>
      </c>
      <c r="V127" s="6"/>
      <c r="X127" s="23">
        <f t="shared" si="176"/>
        <v>2.7083333333333334E-2</v>
      </c>
      <c r="Y127" s="21">
        <f t="shared" si="177"/>
        <v>0</v>
      </c>
      <c r="Z127" s="21">
        <f>SUM(Y125-Y127)</f>
        <v>0</v>
      </c>
      <c r="AA127" s="41" t="str">
        <f t="shared" si="171"/>
        <v>MET</v>
      </c>
      <c r="AB127" s="7"/>
      <c r="AC127" s="7"/>
      <c r="AD127" s="7"/>
      <c r="AE127" s="7"/>
      <c r="AF127" s="7"/>
      <c r="AG127" s="7"/>
    </row>
    <row r="128" spans="1:34" ht="15" customHeight="1" x14ac:dyDescent="0.25">
      <c r="A128" s="14" t="s">
        <v>28</v>
      </c>
      <c r="B128" s="14"/>
      <c r="C128" s="14"/>
      <c r="D128" s="14"/>
      <c r="E128" s="45">
        <v>10921.9</v>
      </c>
      <c r="F128" s="45">
        <v>11213.38</v>
      </c>
      <c r="G128" s="15">
        <f>SUM(F128-E128)</f>
        <v>291.47999999999956</v>
      </c>
      <c r="H128" s="19">
        <f>IF(G128&gt;0,0,G128)</f>
        <v>0</v>
      </c>
      <c r="I128" s="19"/>
      <c r="J128" s="19"/>
      <c r="K128" s="43"/>
      <c r="L128" s="19"/>
      <c r="M128" s="19"/>
      <c r="N128" s="19"/>
      <c r="O128" s="19"/>
      <c r="P128" s="19"/>
      <c r="Q128" s="19"/>
      <c r="R128" s="19"/>
      <c r="S128" s="28"/>
      <c r="T128" s="14"/>
      <c r="U128" s="14"/>
      <c r="V128" s="16">
        <v>0.11223443719991237</v>
      </c>
      <c r="W128" s="18">
        <v>0.12188292451137735</v>
      </c>
      <c r="X128" s="22">
        <f>SUM(W128-V128)</f>
        <v>9.6484873114649761E-3</v>
      </c>
      <c r="Y128" s="19">
        <f>IF(X128&gt;0,0,X128)</f>
        <v>0</v>
      </c>
      <c r="Z128" s="14"/>
      <c r="AA128" s="44"/>
      <c r="AB128" s="14"/>
      <c r="AC128" s="14"/>
      <c r="AD128" s="14"/>
      <c r="AE128" s="14"/>
      <c r="AF128" s="14"/>
      <c r="AG128" s="14"/>
      <c r="AH128" s="14"/>
    </row>
    <row r="129" spans="1:34" ht="15" customHeight="1" x14ac:dyDescent="0.25">
      <c r="B129" s="1" t="s">
        <v>138</v>
      </c>
      <c r="C129" s="4">
        <v>8009.211342171483</v>
      </c>
      <c r="D129" s="4">
        <v>7605.0633634648721</v>
      </c>
      <c r="G129" s="20">
        <f t="shared" ref="G129:G131" si="179">SUM(D129-C129)</f>
        <v>-404.14797870661096</v>
      </c>
      <c r="H129" s="21">
        <f t="shared" ref="H129:H131" si="180">IF(G129&gt;0,0,G129)</f>
        <v>-404.14797870661096</v>
      </c>
      <c r="I129" s="21"/>
      <c r="J129" s="21">
        <f t="shared" ref="J129" si="181">SUM(H128-H129)</f>
        <v>404.14797870661096</v>
      </c>
      <c r="K129" s="41" t="s">
        <v>210</v>
      </c>
      <c r="L129" s="7" t="s">
        <v>201</v>
      </c>
      <c r="M129" s="32">
        <v>9055.425575299354</v>
      </c>
      <c r="N129" s="32">
        <v>8775.7902055541344</v>
      </c>
      <c r="O129" s="32">
        <f>SUM(N129-M129)</f>
        <v>-279.63536974521958</v>
      </c>
      <c r="P129" s="33">
        <f>IF(O129&gt;0,0,O129)</f>
        <v>-279.63536974521958</v>
      </c>
      <c r="Q129" s="33">
        <f>H129</f>
        <v>-404.14797870661096</v>
      </c>
      <c r="R129" s="7" t="str">
        <f t="shared" ref="R129" si="182">IF(Q129&lt;=0,"MET","NOT MET")</f>
        <v>MET</v>
      </c>
      <c r="S129" s="29"/>
      <c r="T129" s="6">
        <v>0.11993594701467336</v>
      </c>
      <c r="U129" s="6">
        <v>0.12877689212618171</v>
      </c>
      <c r="W129" s="7"/>
      <c r="X129" s="23">
        <f t="shared" ref="X129:X131" si="183">SUM(U129-T129)</f>
        <v>8.8409451115083471E-3</v>
      </c>
      <c r="Y129" s="21">
        <f t="shared" ref="Y129:Y131" si="184">IF(X129&gt;0,0,X129)</f>
        <v>0</v>
      </c>
      <c r="Z129" s="21">
        <f t="shared" ref="Z129" si="185">SUM(Y128-Y129)</f>
        <v>0</v>
      </c>
      <c r="AA129" s="41" t="str">
        <f t="shared" si="171"/>
        <v>MET</v>
      </c>
      <c r="AB129" s="7"/>
      <c r="AC129" s="7"/>
      <c r="AD129" s="7"/>
      <c r="AE129" s="7"/>
      <c r="AF129" s="7"/>
      <c r="AG129" s="7"/>
    </row>
    <row r="130" spans="1:34" ht="15" customHeight="1" x14ac:dyDescent="0.25">
      <c r="B130" s="1" t="s">
        <v>139</v>
      </c>
      <c r="C130" s="4">
        <v>8361.6356665842195</v>
      </c>
      <c r="D130" s="4">
        <v>8998.9595879972676</v>
      </c>
      <c r="G130" s="20">
        <f t="shared" si="179"/>
        <v>637.32392141304808</v>
      </c>
      <c r="H130" s="21">
        <f t="shared" si="180"/>
        <v>0</v>
      </c>
      <c r="I130" s="21"/>
      <c r="J130" s="21">
        <f>SUM(H128-H130)</f>
        <v>0</v>
      </c>
      <c r="K130" s="41" t="str">
        <f t="shared" ref="K130" si="186">IF(J130&lt;=0,"MET","NOT MET")</f>
        <v>MET</v>
      </c>
      <c r="L130" s="7"/>
      <c r="M130" s="7"/>
      <c r="N130" s="7"/>
      <c r="O130" s="7"/>
      <c r="P130" s="7"/>
      <c r="Q130" s="7"/>
      <c r="R130" s="7"/>
      <c r="S130" s="29"/>
      <c r="T130" s="6">
        <v>0.11921840217660154</v>
      </c>
      <c r="U130" s="6">
        <v>0.14530453518314151</v>
      </c>
      <c r="W130" s="7"/>
      <c r="X130" s="23">
        <f t="shared" si="183"/>
        <v>2.6086133006539974E-2</v>
      </c>
      <c r="Y130" s="21">
        <f t="shared" si="184"/>
        <v>0</v>
      </c>
      <c r="Z130" s="21">
        <f>SUM(Y128-Y130)</f>
        <v>0</v>
      </c>
      <c r="AA130" s="41" t="str">
        <f t="shared" si="171"/>
        <v>MET</v>
      </c>
      <c r="AB130" s="7"/>
      <c r="AC130" s="7"/>
      <c r="AD130" s="7"/>
      <c r="AE130" s="7"/>
      <c r="AF130" s="7"/>
      <c r="AG130" s="7"/>
    </row>
    <row r="131" spans="1:34" ht="15" customHeight="1" x14ac:dyDescent="0.25">
      <c r="B131" s="1" t="s">
        <v>140</v>
      </c>
      <c r="C131" s="4">
        <v>9550.2949642958811</v>
      </c>
      <c r="D131" s="4">
        <v>9026.5052164903755</v>
      </c>
      <c r="G131" s="20">
        <f t="shared" si="179"/>
        <v>-523.78974780550561</v>
      </c>
      <c r="H131" s="21">
        <f t="shared" si="180"/>
        <v>-523.78974780550561</v>
      </c>
      <c r="I131" s="21"/>
      <c r="J131" s="21">
        <f>SUM(H128-H131)</f>
        <v>523.78974780550561</v>
      </c>
      <c r="K131" s="41" t="s">
        <v>210</v>
      </c>
      <c r="L131" s="7" t="s">
        <v>201</v>
      </c>
      <c r="M131" s="32">
        <v>9055.425575299354</v>
      </c>
      <c r="N131" s="32">
        <v>8775.7902055541344</v>
      </c>
      <c r="O131" s="32">
        <f>SUM(N131-M131)</f>
        <v>-279.63536974521958</v>
      </c>
      <c r="P131" s="33">
        <f>IF(O131&gt;0,0,O131)</f>
        <v>-279.63536974521958</v>
      </c>
      <c r="Q131" s="33">
        <f>H131</f>
        <v>-523.78974780550561</v>
      </c>
      <c r="R131" s="7" t="str">
        <f t="shared" ref="R131" si="187">IF(Q131&lt;=0,"MET","NOT MET")</f>
        <v>MET</v>
      </c>
      <c r="S131" s="29"/>
      <c r="T131" s="6">
        <v>0.15729613999480216</v>
      </c>
      <c r="U131" s="6">
        <v>0.15974748813338796</v>
      </c>
      <c r="W131" s="7"/>
      <c r="X131" s="23">
        <f t="shared" si="183"/>
        <v>2.4513481385858016E-3</v>
      </c>
      <c r="Y131" s="21">
        <f t="shared" si="184"/>
        <v>0</v>
      </c>
      <c r="Z131" s="21">
        <f>SUM(Y128-Y131)</f>
        <v>0</v>
      </c>
      <c r="AA131" s="41" t="str">
        <f t="shared" si="171"/>
        <v>MET</v>
      </c>
      <c r="AB131" s="7"/>
      <c r="AC131" s="7"/>
      <c r="AD131" s="7"/>
      <c r="AE131" s="7"/>
      <c r="AF131" s="7"/>
      <c r="AG131" s="7"/>
    </row>
    <row r="132" spans="1:34" ht="15" customHeight="1" x14ac:dyDescent="0.25">
      <c r="A132" s="14" t="s">
        <v>29</v>
      </c>
      <c r="B132" s="14"/>
      <c r="C132" s="14"/>
      <c r="D132" s="14"/>
      <c r="E132" s="45">
        <v>12327.74</v>
      </c>
      <c r="F132" s="45">
        <v>12738.35</v>
      </c>
      <c r="G132" s="15">
        <f>SUM(F132-E132)</f>
        <v>410.61000000000058</v>
      </c>
      <c r="H132" s="19">
        <f>IF(G132&gt;0,0,G132)</f>
        <v>0</v>
      </c>
      <c r="I132" s="19"/>
      <c r="J132" s="19"/>
      <c r="K132" s="43"/>
      <c r="L132" s="19"/>
      <c r="M132" s="19"/>
      <c r="N132" s="19"/>
      <c r="O132" s="19"/>
      <c r="P132" s="19"/>
      <c r="Q132" s="19"/>
      <c r="R132" s="19"/>
      <c r="S132" s="28"/>
      <c r="T132" s="14"/>
      <c r="U132" s="14"/>
      <c r="V132" s="16">
        <v>0.14581592528129589</v>
      </c>
      <c r="W132" s="18">
        <v>0.14614163309915251</v>
      </c>
      <c r="X132" s="22">
        <f>SUM(W132-V132)</f>
        <v>3.2570781785662417E-4</v>
      </c>
      <c r="Y132" s="19">
        <f>IF(X132&gt;0,0,X132)</f>
        <v>0</v>
      </c>
      <c r="Z132" s="14"/>
      <c r="AA132" s="44"/>
      <c r="AB132" s="14"/>
      <c r="AC132" s="14"/>
      <c r="AD132" s="14"/>
      <c r="AE132" s="14"/>
      <c r="AF132" s="14"/>
      <c r="AG132" s="14"/>
      <c r="AH132" s="14"/>
    </row>
    <row r="133" spans="1:34" ht="15" customHeight="1" x14ac:dyDescent="0.25">
      <c r="B133" s="1" t="s">
        <v>141</v>
      </c>
      <c r="C133" s="4">
        <v>11007.599905313218</v>
      </c>
      <c r="D133" s="4">
        <v>12019.52135686932</v>
      </c>
      <c r="E133" s="4"/>
      <c r="G133" s="20">
        <f t="shared" ref="G133:G138" si="188">SUM(D133-C133)</f>
        <v>1011.9214515561016</v>
      </c>
      <c r="H133" s="21">
        <f t="shared" ref="H133:H138" si="189">IF(G133&gt;0,0,G133)</f>
        <v>0</v>
      </c>
      <c r="I133" s="21"/>
      <c r="J133" s="21">
        <f t="shared" ref="J133" si="190">SUM(H132-H133)</f>
        <v>0</v>
      </c>
      <c r="K133" s="41" t="str">
        <f t="shared" ref="K133:K137" si="191">IF(J133&lt;=0,"MET","NOT MET")</f>
        <v>MET</v>
      </c>
      <c r="L133" s="7"/>
      <c r="M133" s="7"/>
      <c r="N133" s="7"/>
      <c r="O133" s="7"/>
      <c r="P133" s="7"/>
      <c r="Q133" s="7"/>
      <c r="R133" s="7"/>
      <c r="S133" s="29"/>
      <c r="T133" s="6">
        <v>0.20588701819582605</v>
      </c>
      <c r="U133" s="6">
        <v>0.2149054608548735</v>
      </c>
      <c r="V133" s="6"/>
      <c r="X133" s="23">
        <f t="shared" ref="X133:X138" si="192">SUM(U133-T133)</f>
        <v>9.0184426590474431E-3</v>
      </c>
      <c r="Y133" s="21">
        <f t="shared" ref="Y133:Y138" si="193">IF(X133&gt;0,0,X133)</f>
        <v>0</v>
      </c>
      <c r="Z133" s="21">
        <f t="shared" ref="Z133" si="194">SUM(Y132-Y133)</f>
        <v>0</v>
      </c>
      <c r="AA133" s="41" t="str">
        <f t="shared" si="171"/>
        <v>MET</v>
      </c>
      <c r="AB133" s="7"/>
      <c r="AC133" s="7"/>
      <c r="AD133" s="7"/>
      <c r="AE133" s="7"/>
      <c r="AF133" s="7"/>
      <c r="AG133" s="7"/>
    </row>
    <row r="134" spans="1:34" ht="15" customHeight="1" x14ac:dyDescent="0.25">
      <c r="B134" s="1" t="s">
        <v>142</v>
      </c>
      <c r="C134" s="4">
        <v>10914.019357613994</v>
      </c>
      <c r="D134" s="4">
        <v>12111.634373942976</v>
      </c>
      <c r="E134" s="4"/>
      <c r="G134" s="20">
        <f t="shared" si="188"/>
        <v>1197.6150163289822</v>
      </c>
      <c r="H134" s="21">
        <f t="shared" si="189"/>
        <v>0</v>
      </c>
      <c r="I134" s="21"/>
      <c r="J134" s="21">
        <f>SUM(H132-H134)</f>
        <v>0</v>
      </c>
      <c r="K134" s="41" t="str">
        <f t="shared" si="191"/>
        <v>MET</v>
      </c>
      <c r="L134" s="7"/>
      <c r="M134" s="7"/>
      <c r="N134" s="7"/>
      <c r="O134" s="7"/>
      <c r="P134" s="7"/>
      <c r="Q134" s="7"/>
      <c r="R134" s="7"/>
      <c r="S134" s="29"/>
      <c r="T134" s="6">
        <v>0.19774517665927638</v>
      </c>
      <c r="U134" s="6">
        <v>0.21942773681457564</v>
      </c>
      <c r="V134" s="6"/>
      <c r="X134" s="23">
        <f t="shared" si="192"/>
        <v>2.1682560155299263E-2</v>
      </c>
      <c r="Y134" s="21">
        <f t="shared" si="193"/>
        <v>0</v>
      </c>
      <c r="Z134" s="21">
        <f>SUM(Y132-Y134)</f>
        <v>0</v>
      </c>
      <c r="AA134" s="41" t="str">
        <f t="shared" si="171"/>
        <v>MET</v>
      </c>
      <c r="AB134" s="7"/>
      <c r="AC134" s="7"/>
      <c r="AD134" s="7"/>
      <c r="AE134" s="7"/>
      <c r="AF134" s="7"/>
      <c r="AG134" s="7"/>
    </row>
    <row r="135" spans="1:34" ht="15" customHeight="1" x14ac:dyDescent="0.25">
      <c r="B135" s="1" t="s">
        <v>143</v>
      </c>
      <c r="C135" s="4">
        <v>9102.6635778748823</v>
      </c>
      <c r="D135" s="4">
        <v>10547.573022312372</v>
      </c>
      <c r="E135" s="4"/>
      <c r="G135" s="20">
        <f t="shared" si="188"/>
        <v>1444.9094444374896</v>
      </c>
      <c r="H135" s="21">
        <f t="shared" si="189"/>
        <v>0</v>
      </c>
      <c r="I135" s="21"/>
      <c r="J135" s="21">
        <f>SUM(H132-H135)</f>
        <v>0</v>
      </c>
      <c r="K135" s="41" t="str">
        <f t="shared" si="191"/>
        <v>MET</v>
      </c>
      <c r="L135" s="7"/>
      <c r="M135" s="7"/>
      <c r="N135" s="7"/>
      <c r="O135" s="7"/>
      <c r="P135" s="7"/>
      <c r="Q135" s="7"/>
      <c r="R135" s="7"/>
      <c r="S135" s="29"/>
      <c r="T135" s="6">
        <v>0.23062536063192662</v>
      </c>
      <c r="U135" s="6">
        <v>0.17571337455694153</v>
      </c>
      <c r="V135" s="6"/>
      <c r="X135" s="23">
        <f t="shared" si="192"/>
        <v>-5.4911986074985097E-2</v>
      </c>
      <c r="Y135" s="21">
        <f t="shared" si="193"/>
        <v>-5.4911986074985097E-2</v>
      </c>
      <c r="Z135" s="21">
        <f>SUM(Y132-Y135)</f>
        <v>5.4911986074985097E-2</v>
      </c>
      <c r="AA135" s="41" t="s">
        <v>210</v>
      </c>
      <c r="AB135" s="7" t="s">
        <v>201</v>
      </c>
      <c r="AC135" s="10">
        <v>0.17251799646599025</v>
      </c>
      <c r="AD135" s="10">
        <v>0.1710893984643625</v>
      </c>
      <c r="AE135" s="36">
        <f t="shared" ref="AE135:AE138" si="195">SUM(AD135-AC135)</f>
        <v>-1.4285980016277566E-3</v>
      </c>
      <c r="AF135" s="13">
        <f t="shared" ref="AF135:AF138" si="196">IF(AE135&gt;0,0,AE135)</f>
        <v>-1.4285980016277566E-3</v>
      </c>
      <c r="AG135" s="37">
        <f t="shared" ref="AG135:AG138" si="197">X135</f>
        <v>-5.4911986074985097E-2</v>
      </c>
      <c r="AH135" s="7" t="str">
        <f t="shared" ref="AH135:AH138" si="198">IF(AG135&lt;=0,"MET","NOT MET")</f>
        <v>MET</v>
      </c>
    </row>
    <row r="136" spans="1:34" ht="15" customHeight="1" x14ac:dyDescent="0.25">
      <c r="B136" s="1" t="s">
        <v>144</v>
      </c>
      <c r="C136" s="4">
        <v>9196.3332850598727</v>
      </c>
      <c r="D136" s="4">
        <v>11401.160537224341</v>
      </c>
      <c r="E136" s="4"/>
      <c r="G136" s="20">
        <f t="shared" si="188"/>
        <v>2204.8272521644685</v>
      </c>
      <c r="H136" s="21">
        <f t="shared" si="189"/>
        <v>0</v>
      </c>
      <c r="I136" s="21"/>
      <c r="J136" s="21">
        <f>SUM(H132-H136)</f>
        <v>0</v>
      </c>
      <c r="K136" s="41" t="str">
        <f t="shared" si="191"/>
        <v>MET</v>
      </c>
      <c r="L136" s="7"/>
      <c r="M136" s="7"/>
      <c r="N136" s="7"/>
      <c r="O136" s="7"/>
      <c r="P136" s="7"/>
      <c r="Q136" s="7"/>
      <c r="R136" s="7"/>
      <c r="S136" s="29"/>
      <c r="T136" s="6">
        <v>0.18823476318342847</v>
      </c>
      <c r="U136" s="6">
        <v>0.15190346631224375</v>
      </c>
      <c r="V136" s="6"/>
      <c r="X136" s="23">
        <f t="shared" si="192"/>
        <v>-3.6331296871184721E-2</v>
      </c>
      <c r="Y136" s="21">
        <f t="shared" si="193"/>
        <v>-3.6331296871184721E-2</v>
      </c>
      <c r="Z136" s="21">
        <f>SUM(Y132-Y136)</f>
        <v>3.6331296871184721E-2</v>
      </c>
      <c r="AA136" s="41" t="s">
        <v>210</v>
      </c>
      <c r="AB136" s="7" t="s">
        <v>203</v>
      </c>
      <c r="AC136" s="10">
        <v>0.12585821888905591</v>
      </c>
      <c r="AD136" s="10">
        <v>0.12400000326649538</v>
      </c>
      <c r="AE136" s="36">
        <f t="shared" si="195"/>
        <v>-1.8582156225605273E-3</v>
      </c>
      <c r="AF136" s="13">
        <f t="shared" si="196"/>
        <v>-1.8582156225605273E-3</v>
      </c>
      <c r="AG136" s="37">
        <f t="shared" si="197"/>
        <v>-3.6331296871184721E-2</v>
      </c>
      <c r="AH136" s="7" t="str">
        <f t="shared" si="198"/>
        <v>MET</v>
      </c>
    </row>
    <row r="137" spans="1:34" ht="15" customHeight="1" x14ac:dyDescent="0.25">
      <c r="B137" s="1" t="s">
        <v>145</v>
      </c>
      <c r="C137" s="4">
        <v>13441.081919884518</v>
      </c>
      <c r="D137" s="4">
        <v>13577.045459491221</v>
      </c>
      <c r="E137" s="4"/>
      <c r="G137" s="20">
        <f t="shared" si="188"/>
        <v>135.9635396067024</v>
      </c>
      <c r="H137" s="21">
        <f t="shared" si="189"/>
        <v>0</v>
      </c>
      <c r="I137" s="21"/>
      <c r="J137" s="21">
        <f>SUM(H132-H137)</f>
        <v>0</v>
      </c>
      <c r="K137" s="41" t="str">
        <f t="shared" si="191"/>
        <v>MET</v>
      </c>
      <c r="L137" s="7"/>
      <c r="M137" s="7"/>
      <c r="N137" s="7"/>
      <c r="O137" s="7"/>
      <c r="P137" s="7"/>
      <c r="Q137" s="7"/>
      <c r="R137" s="7"/>
      <c r="S137" s="29"/>
      <c r="T137" s="6">
        <v>0.25786369593709046</v>
      </c>
      <c r="U137" s="6">
        <v>0.23064068392541276</v>
      </c>
      <c r="V137" s="6"/>
      <c r="X137" s="23">
        <f t="shared" si="192"/>
        <v>-2.7223012011677705E-2</v>
      </c>
      <c r="Y137" s="21">
        <f t="shared" si="193"/>
        <v>-2.7223012011677705E-2</v>
      </c>
      <c r="Z137" s="21">
        <f>SUM(Y132-Y137)</f>
        <v>2.7223012011677705E-2</v>
      </c>
      <c r="AA137" s="41" t="s">
        <v>210</v>
      </c>
      <c r="AB137" s="7" t="s">
        <v>201</v>
      </c>
      <c r="AC137" s="10">
        <v>0.17251799646599025</v>
      </c>
      <c r="AD137" s="10">
        <v>0.1710893984643625</v>
      </c>
      <c r="AE137" s="36">
        <f t="shared" si="195"/>
        <v>-1.4285980016277566E-3</v>
      </c>
      <c r="AF137" s="13">
        <f t="shared" si="196"/>
        <v>-1.4285980016277566E-3</v>
      </c>
      <c r="AG137" s="37">
        <f t="shared" si="197"/>
        <v>-2.7223012011677705E-2</v>
      </c>
      <c r="AH137" s="7" t="str">
        <f t="shared" si="198"/>
        <v>MET</v>
      </c>
    </row>
    <row r="138" spans="1:34" ht="15" customHeight="1" x14ac:dyDescent="0.25">
      <c r="B138" s="1" t="s">
        <v>146</v>
      </c>
      <c r="C138" s="4">
        <v>10915.357606458761</v>
      </c>
      <c r="D138" s="4">
        <v>10703.653992824424</v>
      </c>
      <c r="E138" s="4"/>
      <c r="G138" s="20">
        <f t="shared" si="188"/>
        <v>-211.70361363433767</v>
      </c>
      <c r="H138" s="21">
        <f t="shared" si="189"/>
        <v>-211.70361363433767</v>
      </c>
      <c r="I138" s="21"/>
      <c r="J138" s="21">
        <f>SUM(H132-H138)</f>
        <v>211.70361363433767</v>
      </c>
      <c r="K138" s="41" t="s">
        <v>210</v>
      </c>
      <c r="L138" s="7" t="s">
        <v>201</v>
      </c>
      <c r="M138" s="32">
        <v>10018.740541303847</v>
      </c>
      <c r="N138" s="32">
        <v>9833.9019734762769</v>
      </c>
      <c r="O138" s="32">
        <f>SUM(N138-M138)</f>
        <v>-184.83856782756993</v>
      </c>
      <c r="P138" s="33">
        <f>IF(O138&gt;0,0,O138)</f>
        <v>-184.83856782756993</v>
      </c>
      <c r="Q138" s="33">
        <f>H138</f>
        <v>-211.70361363433767</v>
      </c>
      <c r="R138" s="7" t="str">
        <f t="shared" ref="R138" si="199">IF(Q138&lt;=0,"MET","NOT MET")</f>
        <v>MET</v>
      </c>
      <c r="S138" s="29"/>
      <c r="T138" s="6">
        <v>0.24868887776641352</v>
      </c>
      <c r="U138" s="6">
        <v>0.18279840771382605</v>
      </c>
      <c r="V138" s="6"/>
      <c r="X138" s="23">
        <f t="shared" si="192"/>
        <v>-6.5890470052587469E-2</v>
      </c>
      <c r="Y138" s="21">
        <f t="shared" si="193"/>
        <v>-6.5890470052587469E-2</v>
      </c>
      <c r="Z138" s="21">
        <f>SUM(Y132-Y138)</f>
        <v>6.5890470052587469E-2</v>
      </c>
      <c r="AA138" s="41" t="s">
        <v>210</v>
      </c>
      <c r="AB138" s="7" t="s">
        <v>201</v>
      </c>
      <c r="AC138" s="10">
        <v>0.17251799646599025</v>
      </c>
      <c r="AD138" s="10">
        <v>0.1710893984643625</v>
      </c>
      <c r="AE138" s="36">
        <f t="shared" si="195"/>
        <v>-1.4285980016277566E-3</v>
      </c>
      <c r="AF138" s="13">
        <f t="shared" si="196"/>
        <v>-1.4285980016277566E-3</v>
      </c>
      <c r="AG138" s="37">
        <f t="shared" si="197"/>
        <v>-6.5890470052587469E-2</v>
      </c>
      <c r="AH138" s="7" t="str">
        <f t="shared" si="198"/>
        <v>MET</v>
      </c>
    </row>
    <row r="139" spans="1:34" ht="15" customHeight="1" x14ac:dyDescent="0.25">
      <c r="A139" s="14" t="s">
        <v>30</v>
      </c>
      <c r="B139" s="14"/>
      <c r="C139" s="14"/>
      <c r="D139" s="14"/>
      <c r="E139" s="15">
        <v>6575.3793319110227</v>
      </c>
      <c r="F139" s="15">
        <v>7018.9781979659092</v>
      </c>
      <c r="G139" s="15">
        <f>SUM(F139-E139)</f>
        <v>443.59886605488646</v>
      </c>
      <c r="H139" s="19">
        <f>IF(G139&gt;0,0,G139)</f>
        <v>0</v>
      </c>
      <c r="I139" s="40" t="s">
        <v>209</v>
      </c>
      <c r="J139" s="19"/>
      <c r="K139" s="43"/>
      <c r="L139" s="19"/>
      <c r="M139" s="19"/>
      <c r="N139" s="19"/>
      <c r="O139" s="19"/>
      <c r="P139" s="19"/>
      <c r="Q139" s="19"/>
      <c r="R139" s="19"/>
      <c r="S139" s="28"/>
      <c r="T139" s="14"/>
      <c r="U139" s="14"/>
      <c r="V139" s="16">
        <v>0.10472449045896599</v>
      </c>
      <c r="W139" s="16">
        <v>0.12531688051241127</v>
      </c>
      <c r="X139" s="22">
        <f>SUM(W139-V139)</f>
        <v>2.0592390053445278E-2</v>
      </c>
      <c r="Y139" s="19">
        <f>IF(X139&gt;0,0,X139)</f>
        <v>0</v>
      </c>
      <c r="Z139" s="14"/>
      <c r="AA139" s="44"/>
      <c r="AB139" s="14"/>
      <c r="AC139" s="14"/>
      <c r="AD139" s="14"/>
      <c r="AE139" s="14"/>
      <c r="AF139" s="14"/>
      <c r="AG139" s="14"/>
      <c r="AH139" s="14"/>
    </row>
    <row r="140" spans="1:34" ht="15" customHeight="1" x14ac:dyDescent="0.25">
      <c r="B140" s="1" t="s">
        <v>147</v>
      </c>
      <c r="C140" s="4">
        <v>8132.7834875064791</v>
      </c>
      <c r="D140" s="4">
        <v>8889.6706423002652</v>
      </c>
      <c r="G140" s="20">
        <f t="shared" ref="G140:G142" si="200">SUM(D140-C140)</f>
        <v>756.88715479378607</v>
      </c>
      <c r="H140" s="21">
        <f t="shared" ref="H140:H142" si="201">IF(G140&gt;0,0,G140)</f>
        <v>0</v>
      </c>
      <c r="I140" s="21"/>
      <c r="J140" s="21">
        <f t="shared" ref="J140" si="202">SUM(H139-H140)</f>
        <v>0</v>
      </c>
      <c r="K140" s="41" t="str">
        <f t="shared" ref="K140:K142" si="203">IF(J140&lt;=0,"MET","NOT MET")</f>
        <v>MET</v>
      </c>
      <c r="L140" s="7"/>
      <c r="M140" s="7"/>
      <c r="N140" s="7"/>
      <c r="O140" s="7"/>
      <c r="P140" s="7"/>
      <c r="Q140" s="7"/>
      <c r="R140" s="7"/>
      <c r="S140" s="29"/>
      <c r="T140" s="6">
        <v>0.10100356509038368</v>
      </c>
      <c r="U140" s="6">
        <v>0.13151777412202273</v>
      </c>
      <c r="X140" s="23">
        <f t="shared" ref="X140:X142" si="204">SUM(U140-T140)</f>
        <v>3.0514209031639053E-2</v>
      </c>
      <c r="Y140" s="21">
        <f t="shared" ref="Y140:Y142" si="205">IF(X140&gt;0,0,X140)</f>
        <v>0</v>
      </c>
      <c r="Z140" s="21">
        <f t="shared" ref="Z140" si="206">SUM(Y139-Y140)</f>
        <v>0</v>
      </c>
      <c r="AA140" s="41" t="str">
        <f t="shared" si="171"/>
        <v>MET</v>
      </c>
      <c r="AB140" s="7"/>
      <c r="AC140" s="7"/>
      <c r="AD140" s="7"/>
      <c r="AE140" s="7"/>
      <c r="AF140" s="7"/>
      <c r="AG140" s="7"/>
    </row>
    <row r="141" spans="1:34" ht="15" customHeight="1" x14ac:dyDescent="0.25">
      <c r="B141" s="1" t="s">
        <v>148</v>
      </c>
      <c r="C141" s="4">
        <v>8719.558470145832</v>
      </c>
      <c r="D141" s="4">
        <v>9615.1492342174079</v>
      </c>
      <c r="G141" s="20">
        <f t="shared" si="200"/>
        <v>895.5907640715759</v>
      </c>
      <c r="H141" s="21">
        <f t="shared" si="201"/>
        <v>0</v>
      </c>
      <c r="I141" s="21"/>
      <c r="J141" s="21">
        <f>SUM(H139-H141)</f>
        <v>0</v>
      </c>
      <c r="K141" s="41" t="str">
        <f t="shared" si="203"/>
        <v>MET</v>
      </c>
      <c r="L141" s="7"/>
      <c r="M141" s="7"/>
      <c r="N141" s="7"/>
      <c r="O141" s="7"/>
      <c r="P141" s="7"/>
      <c r="Q141" s="7"/>
      <c r="R141" s="7"/>
      <c r="S141" s="29"/>
      <c r="T141" s="6">
        <v>0.14203124522302732</v>
      </c>
      <c r="U141" s="6">
        <v>0.16514132735649356</v>
      </c>
      <c r="X141" s="23">
        <f t="shared" si="204"/>
        <v>2.3110082133466242E-2</v>
      </c>
      <c r="Y141" s="21">
        <f t="shared" si="205"/>
        <v>0</v>
      </c>
      <c r="Z141" s="21">
        <f>SUM(Y139-Y141)</f>
        <v>0</v>
      </c>
      <c r="AA141" s="41" t="str">
        <f t="shared" si="171"/>
        <v>MET</v>
      </c>
      <c r="AB141" s="7"/>
      <c r="AC141" s="7"/>
      <c r="AD141" s="7"/>
      <c r="AE141" s="7"/>
      <c r="AF141" s="7"/>
      <c r="AG141" s="7"/>
    </row>
    <row r="142" spans="1:34" ht="15" customHeight="1" x14ac:dyDescent="0.25">
      <c r="B142" s="1" t="s">
        <v>149</v>
      </c>
      <c r="C142" s="4">
        <v>5956.5014605054967</v>
      </c>
      <c r="D142" s="4">
        <v>6690.8086315835499</v>
      </c>
      <c r="G142" s="20">
        <f t="shared" si="200"/>
        <v>734.30717107805322</v>
      </c>
      <c r="H142" s="21">
        <f t="shared" si="201"/>
        <v>0</v>
      </c>
      <c r="I142" s="21"/>
      <c r="J142" s="21">
        <f>SUM(H139-H142)</f>
        <v>0</v>
      </c>
      <c r="K142" s="41" t="str">
        <f t="shared" si="203"/>
        <v>MET</v>
      </c>
      <c r="L142" s="7"/>
      <c r="M142" s="7"/>
      <c r="N142" s="7"/>
      <c r="O142" s="7"/>
      <c r="P142" s="7"/>
      <c r="Q142" s="7"/>
      <c r="R142" s="7"/>
      <c r="S142" s="29"/>
      <c r="T142" s="6">
        <v>0.10398173979203651</v>
      </c>
      <c r="U142" s="6">
        <v>0.14094536391263474</v>
      </c>
      <c r="X142" s="23">
        <f t="shared" si="204"/>
        <v>3.6963624120598226E-2</v>
      </c>
      <c r="Y142" s="21">
        <f t="shared" si="205"/>
        <v>0</v>
      </c>
      <c r="Z142" s="21">
        <f>SUM(Y139-Y142)</f>
        <v>0</v>
      </c>
      <c r="AA142" s="41" t="str">
        <f t="shared" si="171"/>
        <v>MET</v>
      </c>
      <c r="AB142" s="7"/>
      <c r="AC142" s="7"/>
      <c r="AD142" s="7"/>
      <c r="AE142" s="7"/>
      <c r="AF142" s="7"/>
      <c r="AG142" s="7"/>
    </row>
    <row r="143" spans="1:34" ht="15" customHeight="1" x14ac:dyDescent="0.25">
      <c r="A143" s="14" t="s">
        <v>31</v>
      </c>
      <c r="B143" s="14"/>
      <c r="C143" s="14"/>
      <c r="D143" s="14"/>
      <c r="E143" s="15">
        <v>8980.4426758605714</v>
      </c>
      <c r="F143" s="15">
        <v>9311.6535492950552</v>
      </c>
      <c r="G143" s="15">
        <f>SUM(F143-E143)</f>
        <v>331.2108734344838</v>
      </c>
      <c r="H143" s="19">
        <f>IF(G143&gt;0,0,G143)</f>
        <v>0</v>
      </c>
      <c r="I143" s="40" t="s">
        <v>209</v>
      </c>
      <c r="J143" s="19"/>
      <c r="K143" s="43"/>
      <c r="L143" s="19"/>
      <c r="M143" s="19"/>
      <c r="N143" s="19"/>
      <c r="O143" s="19"/>
      <c r="P143" s="19"/>
      <c r="Q143" s="19"/>
      <c r="R143" s="19"/>
      <c r="S143" s="28"/>
      <c r="T143" s="14"/>
      <c r="U143" s="14"/>
      <c r="V143" s="16">
        <v>0.1290895514591329</v>
      </c>
      <c r="W143" s="16">
        <v>0.13795962232286793</v>
      </c>
      <c r="X143" s="22">
        <f>SUM(W143-V143)</f>
        <v>8.8700708637350356E-3</v>
      </c>
      <c r="Y143" s="19">
        <f>IF(X143&gt;0,0,X143)</f>
        <v>0</v>
      </c>
      <c r="Z143" s="14"/>
      <c r="AA143" s="44"/>
      <c r="AB143" s="14"/>
      <c r="AC143" s="14"/>
      <c r="AD143" s="14"/>
      <c r="AE143" s="14"/>
      <c r="AF143" s="14"/>
      <c r="AG143" s="14"/>
      <c r="AH143" s="14"/>
    </row>
    <row r="144" spans="1:34" ht="15" customHeight="1" x14ac:dyDescent="0.25">
      <c r="B144" s="1" t="s">
        <v>150</v>
      </c>
      <c r="C144" s="4">
        <v>10010.172998453541</v>
      </c>
      <c r="D144" s="4">
        <v>10797.408938325554</v>
      </c>
      <c r="G144" s="20">
        <f t="shared" ref="G144:G147" si="207">SUM(D144-C144)</f>
        <v>787.23593987201275</v>
      </c>
      <c r="H144" s="21">
        <f t="shared" ref="H144:H147" si="208">IF(G144&gt;0,0,G144)</f>
        <v>0</v>
      </c>
      <c r="I144" s="21"/>
      <c r="J144" s="21">
        <f t="shared" ref="J144" si="209">SUM(H143-H144)</f>
        <v>0</v>
      </c>
      <c r="K144" s="41" t="str">
        <f t="shared" ref="K144:K147" si="210">IF(J144&lt;=0,"MET","NOT MET")</f>
        <v>MET</v>
      </c>
      <c r="L144" s="7"/>
      <c r="M144" s="7"/>
      <c r="N144" s="7"/>
      <c r="O144" s="7"/>
      <c r="P144" s="7"/>
      <c r="Q144" s="7"/>
      <c r="R144" s="7"/>
      <c r="S144" s="29"/>
      <c r="T144" s="6">
        <v>0.17439585623521081</v>
      </c>
      <c r="U144" s="6">
        <v>0.18551991260303904</v>
      </c>
      <c r="X144" s="23">
        <f t="shared" ref="X144:X147" si="211">SUM(U144-T144)</f>
        <v>1.1124056367828233E-2</v>
      </c>
      <c r="Y144" s="21">
        <f t="shared" ref="Y144:Y147" si="212">IF(X144&gt;0,0,X144)</f>
        <v>0</v>
      </c>
      <c r="Z144" s="21">
        <f t="shared" ref="Z144" si="213">SUM(Y143-Y144)</f>
        <v>0</v>
      </c>
      <c r="AA144" s="41" t="str">
        <f t="shared" si="171"/>
        <v>MET</v>
      </c>
      <c r="AB144" s="7"/>
      <c r="AC144" s="7"/>
      <c r="AD144" s="7"/>
      <c r="AE144" s="7"/>
      <c r="AF144" s="7"/>
      <c r="AG144" s="7"/>
    </row>
    <row r="145" spans="1:34" ht="15" customHeight="1" x14ac:dyDescent="0.25">
      <c r="B145" s="1" t="s">
        <v>151</v>
      </c>
      <c r="C145" s="4">
        <v>9746.6747352118309</v>
      </c>
      <c r="D145" s="4">
        <v>10406.143870046033</v>
      </c>
      <c r="G145" s="20">
        <f t="shared" si="207"/>
        <v>659.46913483420212</v>
      </c>
      <c r="H145" s="21">
        <f t="shared" si="208"/>
        <v>0</v>
      </c>
      <c r="I145" s="21"/>
      <c r="J145" s="21">
        <f>SUM(H143-H145)</f>
        <v>0</v>
      </c>
      <c r="K145" s="41" t="str">
        <f t="shared" si="210"/>
        <v>MET</v>
      </c>
      <c r="L145" s="7"/>
      <c r="M145" s="7"/>
      <c r="N145" s="7"/>
      <c r="O145" s="7"/>
      <c r="P145" s="7"/>
      <c r="Q145" s="7"/>
      <c r="R145" s="7"/>
      <c r="S145" s="29"/>
      <c r="T145" s="6">
        <v>0.16311950439648282</v>
      </c>
      <c r="U145" s="6">
        <v>0.17276046351658816</v>
      </c>
      <c r="X145" s="23">
        <f t="shared" si="211"/>
        <v>9.6409591201053468E-3</v>
      </c>
      <c r="Y145" s="21">
        <f t="shared" si="212"/>
        <v>0</v>
      </c>
      <c r="Z145" s="21">
        <f>SUM(Y143-Y145)</f>
        <v>0</v>
      </c>
      <c r="AA145" s="41" t="str">
        <f t="shared" si="171"/>
        <v>MET</v>
      </c>
      <c r="AB145" s="7"/>
      <c r="AC145" s="7"/>
      <c r="AD145" s="7"/>
      <c r="AE145" s="7"/>
      <c r="AF145" s="7"/>
      <c r="AG145" s="7"/>
    </row>
    <row r="146" spans="1:34" ht="15" customHeight="1" x14ac:dyDescent="0.25">
      <c r="B146" s="1" t="s">
        <v>152</v>
      </c>
      <c r="C146" s="4">
        <v>11033.001918575648</v>
      </c>
      <c r="D146" s="4">
        <v>11112.889643274528</v>
      </c>
      <c r="G146" s="20">
        <f t="shared" si="207"/>
        <v>79.887724698879538</v>
      </c>
      <c r="H146" s="21">
        <f t="shared" si="208"/>
        <v>0</v>
      </c>
      <c r="I146" s="21"/>
      <c r="J146" s="21">
        <f>SUM(H143-H146)</f>
        <v>0</v>
      </c>
      <c r="K146" s="41" t="str">
        <f t="shared" si="210"/>
        <v>MET</v>
      </c>
      <c r="L146" s="7"/>
      <c r="M146" s="7"/>
      <c r="N146" s="7"/>
      <c r="O146" s="7"/>
      <c r="P146" s="7"/>
      <c r="Q146" s="7"/>
      <c r="R146" s="7"/>
      <c r="S146" s="29"/>
      <c r="T146" s="6">
        <v>0.18303211695637159</v>
      </c>
      <c r="U146" s="6">
        <v>0.17585842283933439</v>
      </c>
      <c r="X146" s="23">
        <f t="shared" si="211"/>
        <v>-7.1736941170371937E-3</v>
      </c>
      <c r="Y146" s="21">
        <f t="shared" si="212"/>
        <v>-7.1736941170371937E-3</v>
      </c>
      <c r="Z146" s="21">
        <f>SUM(Y143-Y146)</f>
        <v>7.1736941170371937E-3</v>
      </c>
      <c r="AA146" s="41" t="s">
        <v>210</v>
      </c>
      <c r="AB146" s="7" t="s">
        <v>201</v>
      </c>
      <c r="AC146" s="10">
        <v>0.16510356476131216</v>
      </c>
      <c r="AD146" s="10">
        <v>0.1653710781936219</v>
      </c>
      <c r="AE146" s="36">
        <f t="shared" ref="AE146:AE147" si="214">SUM(AD146-AC146)</f>
        <v>2.6751343230974056E-4</v>
      </c>
      <c r="AF146" s="13">
        <f t="shared" ref="AF146:AF147" si="215">IF(AE146&gt;0,0,AE146)</f>
        <v>0</v>
      </c>
      <c r="AG146" s="37">
        <f t="shared" ref="AG146:AG147" si="216">X146</f>
        <v>-7.1736941170371937E-3</v>
      </c>
      <c r="AH146" s="7" t="str">
        <f t="shared" ref="AH146:AH147" si="217">IF(AG146&lt;=0,"MET","NOT MET")</f>
        <v>MET</v>
      </c>
    </row>
    <row r="147" spans="1:34" ht="15" customHeight="1" x14ac:dyDescent="0.25">
      <c r="B147" s="1" t="s">
        <v>153</v>
      </c>
      <c r="C147" s="4">
        <v>10231.658451647469</v>
      </c>
      <c r="D147" s="4">
        <v>10249.319895496934</v>
      </c>
      <c r="G147" s="20">
        <f t="shared" si="207"/>
        <v>17.661443849465286</v>
      </c>
      <c r="H147" s="21">
        <f t="shared" si="208"/>
        <v>0</v>
      </c>
      <c r="I147" s="21"/>
      <c r="J147" s="21">
        <f>SUM(H143-H147)</f>
        <v>0</v>
      </c>
      <c r="K147" s="41" t="str">
        <f t="shared" si="210"/>
        <v>MET</v>
      </c>
      <c r="L147" s="7"/>
      <c r="M147" s="7"/>
      <c r="N147" s="7"/>
      <c r="O147" s="7"/>
      <c r="P147" s="7"/>
      <c r="Q147" s="7"/>
      <c r="R147" s="7"/>
      <c r="S147" s="29"/>
      <c r="T147" s="6">
        <v>0.16799969385021621</v>
      </c>
      <c r="U147" s="6">
        <v>0.15893174643492144</v>
      </c>
      <c r="X147" s="23">
        <f t="shared" si="211"/>
        <v>-9.0679474152947637E-3</v>
      </c>
      <c r="Y147" s="21">
        <f t="shared" si="212"/>
        <v>-9.0679474152947637E-3</v>
      </c>
      <c r="Z147" s="21">
        <f>SUM(Y143-Y147)</f>
        <v>9.0679474152947637E-3</v>
      </c>
      <c r="AA147" s="41" t="s">
        <v>210</v>
      </c>
      <c r="AB147" s="7" t="s">
        <v>201</v>
      </c>
      <c r="AC147" s="10">
        <v>0.16510356476131216</v>
      </c>
      <c r="AD147" s="10">
        <v>0.1653710781936219</v>
      </c>
      <c r="AE147" s="36">
        <f t="shared" si="214"/>
        <v>2.6751343230974056E-4</v>
      </c>
      <c r="AF147" s="13">
        <f t="shared" si="215"/>
        <v>0</v>
      </c>
      <c r="AG147" s="37">
        <f t="shared" si="216"/>
        <v>-9.0679474152947637E-3</v>
      </c>
      <c r="AH147" s="7" t="str">
        <f t="shared" si="217"/>
        <v>MET</v>
      </c>
    </row>
    <row r="148" spans="1:34" ht="15" customHeight="1" x14ac:dyDescent="0.25">
      <c r="A148" s="14" t="s">
        <v>32</v>
      </c>
      <c r="B148" s="14"/>
      <c r="C148" s="14"/>
      <c r="D148" s="14"/>
      <c r="E148" s="15">
        <v>7087.1693921963479</v>
      </c>
      <c r="F148" s="15">
        <v>7106.1298530170297</v>
      </c>
      <c r="G148" s="15">
        <f>SUM(F148-E148)</f>
        <v>18.960460820681874</v>
      </c>
      <c r="H148" s="19">
        <f>IF(G148&gt;0,0,G148)</f>
        <v>0</v>
      </c>
      <c r="I148" s="40" t="s">
        <v>209</v>
      </c>
      <c r="J148" s="19"/>
      <c r="K148" s="43"/>
      <c r="L148" s="19"/>
      <c r="M148" s="19"/>
      <c r="N148" s="19"/>
      <c r="O148" s="19"/>
      <c r="P148" s="19"/>
      <c r="Q148" s="19"/>
      <c r="R148" s="19"/>
      <c r="S148" s="28"/>
      <c r="T148" s="14"/>
      <c r="U148" s="14"/>
      <c r="V148" s="16">
        <v>0.1378868190314512</v>
      </c>
      <c r="W148" s="16">
        <v>0.13749040991387343</v>
      </c>
      <c r="X148" s="22">
        <f>SUM(W148-V148)</f>
        <v>-3.9640911757776731E-4</v>
      </c>
      <c r="Y148" s="19">
        <f>IF(X148&gt;0,0,X148)</f>
        <v>-3.9640911757776731E-4</v>
      </c>
      <c r="Z148" s="14"/>
      <c r="AA148" s="44"/>
      <c r="AB148" s="14"/>
      <c r="AC148" s="14"/>
      <c r="AD148" s="14"/>
      <c r="AE148" s="14"/>
      <c r="AF148" s="14"/>
      <c r="AG148" s="14"/>
      <c r="AH148" s="14"/>
    </row>
    <row r="149" spans="1:34" ht="15" customHeight="1" x14ac:dyDescent="0.25">
      <c r="B149" t="s">
        <v>154</v>
      </c>
      <c r="C149" s="4">
        <v>7830.6295366847462</v>
      </c>
      <c r="D149" s="4">
        <v>7764.6456256921374</v>
      </c>
      <c r="G149" s="20">
        <f t="shared" ref="G149:G150" si="218">SUM(D149-C149)</f>
        <v>-65.983910992608799</v>
      </c>
      <c r="H149" s="21">
        <f t="shared" ref="H149:H150" si="219">IF(G149&gt;0,0,G149)</f>
        <v>-65.983910992608799</v>
      </c>
      <c r="I149" s="21"/>
      <c r="J149" s="21">
        <f t="shared" ref="J149" si="220">SUM(H148-H149)</f>
        <v>65.983910992608799</v>
      </c>
      <c r="K149" s="41" t="s">
        <v>210</v>
      </c>
      <c r="L149" s="7" t="s">
        <v>201</v>
      </c>
      <c r="M149" s="32">
        <v>9241.6146445567938</v>
      </c>
      <c r="N149" s="32">
        <v>9141.0771052112341</v>
      </c>
      <c r="O149" s="32">
        <f>SUM(N149-M149)</f>
        <v>-100.53753934555971</v>
      </c>
      <c r="P149" s="33">
        <f>IF(O149&gt;0,0,O149)</f>
        <v>-100.53753934555971</v>
      </c>
      <c r="Q149" s="33">
        <f>H149</f>
        <v>-65.983910992608799</v>
      </c>
      <c r="R149" s="7" t="str">
        <f t="shared" ref="R149" si="221">IF(Q149&lt;=0,"MET","NOT MET")</f>
        <v>MET</v>
      </c>
      <c r="S149" s="29"/>
      <c r="T149" s="6">
        <v>0.19050702933160635</v>
      </c>
      <c r="U149" s="6">
        <v>0.16107923084667272</v>
      </c>
      <c r="X149" s="23">
        <f t="shared" ref="X149:X150" si="222">SUM(U149-T149)</f>
        <v>-2.9427798484933626E-2</v>
      </c>
      <c r="Y149" s="21">
        <f t="shared" ref="Y149:Y150" si="223">IF(X149&gt;0,0,X149)</f>
        <v>-2.9427798484933626E-2</v>
      </c>
      <c r="Z149" s="21">
        <f t="shared" ref="Z149" si="224">SUM(Y148-Y149)</f>
        <v>2.9031389367355859E-2</v>
      </c>
      <c r="AA149" s="41" t="s">
        <v>210</v>
      </c>
      <c r="AB149" s="7" t="s">
        <v>201</v>
      </c>
      <c r="AC149" s="10">
        <v>0.19492598975154926</v>
      </c>
      <c r="AD149" s="10">
        <v>0.19292745489224564</v>
      </c>
      <c r="AE149" s="36">
        <f>SUM(AD149-AC149)</f>
        <v>-1.9985348593036245E-3</v>
      </c>
      <c r="AF149" s="13">
        <f t="shared" ref="AF149" si="225">IF(AE149&gt;0,0,AE149)</f>
        <v>-1.9985348593036245E-3</v>
      </c>
      <c r="AG149" s="37">
        <f>X149</f>
        <v>-2.9427798484933626E-2</v>
      </c>
      <c r="AH149" s="7" t="str">
        <f t="shared" ref="AH149" si="226">IF(AG149&lt;=0,"MET","NOT MET")</f>
        <v>MET</v>
      </c>
    </row>
    <row r="150" spans="1:34" ht="15" customHeight="1" x14ac:dyDescent="0.25">
      <c r="B150" t="s">
        <v>155</v>
      </c>
      <c r="C150" s="4">
        <v>7283.8612275080104</v>
      </c>
      <c r="D150" s="4">
        <v>7378.7646833691524</v>
      </c>
      <c r="G150" s="20">
        <f t="shared" si="218"/>
        <v>94.903455861141993</v>
      </c>
      <c r="H150" s="21">
        <f t="shared" si="219"/>
        <v>0</v>
      </c>
      <c r="I150" s="21"/>
      <c r="J150" s="21">
        <f>SUM(H148-H150)</f>
        <v>0</v>
      </c>
      <c r="K150" s="41" t="str">
        <f t="shared" ref="K150" si="227">IF(J150&lt;=0,"MET","NOT MET")</f>
        <v>MET</v>
      </c>
      <c r="L150" s="7"/>
      <c r="M150" s="7"/>
      <c r="N150" s="7"/>
      <c r="O150" s="7"/>
      <c r="P150" s="7"/>
      <c r="Q150" s="7"/>
      <c r="R150" s="7"/>
      <c r="S150" s="29"/>
      <c r="T150" s="6">
        <v>0.13988168597485826</v>
      </c>
      <c r="U150" s="6">
        <v>0.1648658992551594</v>
      </c>
      <c r="X150" s="23">
        <f t="shared" si="222"/>
        <v>2.4984213280301149E-2</v>
      </c>
      <c r="Y150" s="21">
        <f t="shared" si="223"/>
        <v>0</v>
      </c>
      <c r="Z150" s="21">
        <f>SUM(Y148-Y150)</f>
        <v>-3.9640911757776731E-4</v>
      </c>
      <c r="AA150" s="41" t="str">
        <f t="shared" si="171"/>
        <v>MET</v>
      </c>
      <c r="AB150" s="7"/>
      <c r="AC150" s="7"/>
      <c r="AD150" s="7"/>
      <c r="AE150" s="7"/>
      <c r="AF150" s="7"/>
      <c r="AG150" s="7"/>
    </row>
    <row r="151" spans="1:34" ht="15" customHeight="1" x14ac:dyDescent="0.25">
      <c r="A151" s="14" t="s">
        <v>156</v>
      </c>
      <c r="B151" s="14"/>
      <c r="C151" s="14"/>
      <c r="D151" s="14"/>
      <c r="E151" s="15">
        <v>8610.2909164508437</v>
      </c>
      <c r="F151" s="15">
        <v>8719.2319663443632</v>
      </c>
      <c r="G151" s="15">
        <f>SUM(F151-E151)</f>
        <v>108.94104989351945</v>
      </c>
      <c r="H151" s="19">
        <f>IF(G151&gt;0,0,G151)</f>
        <v>0</v>
      </c>
      <c r="I151" s="40" t="s">
        <v>209</v>
      </c>
      <c r="J151" s="19"/>
      <c r="K151" s="43"/>
      <c r="L151" s="19"/>
      <c r="M151" s="19"/>
      <c r="N151" s="19"/>
      <c r="O151" s="19"/>
      <c r="P151" s="19"/>
      <c r="Q151" s="19"/>
      <c r="R151" s="19"/>
      <c r="S151" s="28"/>
      <c r="T151" s="14"/>
      <c r="U151" s="14"/>
      <c r="V151" s="16">
        <v>9.5622828866115644E-2</v>
      </c>
      <c r="W151" s="16">
        <v>0.10863219052540142</v>
      </c>
      <c r="X151" s="22">
        <f>SUM(W151-V151)</f>
        <v>1.3009361659285776E-2</v>
      </c>
      <c r="Y151" s="19">
        <f>IF(X151&gt;0,0,X151)</f>
        <v>0</v>
      </c>
      <c r="Z151" s="14"/>
      <c r="AA151" s="44"/>
      <c r="AB151" s="14"/>
      <c r="AC151" s="14"/>
      <c r="AD151" s="14"/>
      <c r="AE151" s="14"/>
      <c r="AF151" s="14"/>
      <c r="AG151" s="14"/>
      <c r="AH151" s="14"/>
    </row>
    <row r="152" spans="1:34" ht="15" customHeight="1" x14ac:dyDescent="0.25">
      <c r="B152" s="1" t="s">
        <v>157</v>
      </c>
      <c r="C152" s="4">
        <v>9150.3899469476564</v>
      </c>
      <c r="D152" s="4">
        <v>9259.408980127484</v>
      </c>
      <c r="G152" s="20">
        <f t="shared" ref="G152:G154" si="228">SUM(D152-C152)</f>
        <v>109.0190331798276</v>
      </c>
      <c r="H152" s="21">
        <f t="shared" ref="H152:H154" si="229">IF(G152&gt;0,0,G152)</f>
        <v>0</v>
      </c>
      <c r="I152" s="21"/>
      <c r="J152" s="21">
        <f t="shared" ref="J152" si="230">SUM(H151-H152)</f>
        <v>0</v>
      </c>
      <c r="K152" s="41" t="str">
        <f t="shared" ref="K152" si="231">IF(J152&lt;=0,"MET","NOT MET")</f>
        <v>MET</v>
      </c>
      <c r="L152" s="7"/>
      <c r="M152" s="32"/>
      <c r="N152" s="32"/>
      <c r="O152" s="7"/>
      <c r="P152" s="7"/>
      <c r="Q152" s="7"/>
      <c r="R152" s="7"/>
      <c r="S152" s="29"/>
      <c r="T152" s="6">
        <v>0.10757157176735203</v>
      </c>
      <c r="U152" s="6">
        <v>0.13826396700412447</v>
      </c>
      <c r="X152" s="23">
        <f t="shared" ref="X152:X154" si="232">SUM(U152-T152)</f>
        <v>3.0692395236772432E-2</v>
      </c>
      <c r="Y152" s="21">
        <f t="shared" ref="Y152:Y154" si="233">IF(X152&gt;0,0,X152)</f>
        <v>0</v>
      </c>
      <c r="Z152" s="21">
        <f t="shared" ref="Z152" si="234">SUM(Y151-Y152)</f>
        <v>0</v>
      </c>
      <c r="AA152" s="41" t="str">
        <f t="shared" ref="AA152:AA153" si="235">IF(Z152&lt;=0,"MET","NOT MET")</f>
        <v>MET</v>
      </c>
      <c r="AB152" s="7"/>
      <c r="AC152" s="7"/>
      <c r="AD152" s="7"/>
      <c r="AE152" s="7"/>
      <c r="AF152" s="7"/>
      <c r="AG152" s="7"/>
    </row>
    <row r="153" spans="1:34" ht="15" customHeight="1" x14ac:dyDescent="0.25">
      <c r="B153" s="1" t="s">
        <v>158</v>
      </c>
      <c r="C153" s="4">
        <v>9224.8920743856543</v>
      </c>
      <c r="D153" s="4">
        <v>9131.8477182539682</v>
      </c>
      <c r="G153" s="20">
        <f t="shared" si="228"/>
        <v>-93.044356131686072</v>
      </c>
      <c r="H153" s="21">
        <f t="shared" si="229"/>
        <v>-93.044356131686072</v>
      </c>
      <c r="I153" s="21"/>
      <c r="J153" s="21">
        <f>SUM(H151-H153)</f>
        <v>93.044356131686072</v>
      </c>
      <c r="K153" s="41" t="s">
        <v>210</v>
      </c>
      <c r="L153" s="7" t="s">
        <v>201</v>
      </c>
      <c r="M153" s="32">
        <v>8440.7408267803421</v>
      </c>
      <c r="N153" s="32">
        <v>8591.3173020267041</v>
      </c>
      <c r="O153" s="32">
        <f t="shared" ref="O153:O154" si="236">SUM(N153-M153)</f>
        <v>150.57647524636195</v>
      </c>
      <c r="P153" s="33">
        <f t="shared" ref="P153:P154" si="237">IF(O153&gt;0,0,O153)</f>
        <v>0</v>
      </c>
      <c r="Q153" s="33">
        <f t="shared" ref="Q153:Q154" si="238">H153</f>
        <v>-93.044356131686072</v>
      </c>
      <c r="R153" s="7" t="str">
        <f t="shared" ref="R153:R154" si="239">IF(Q153&lt;=0,"MET","NOT MET")</f>
        <v>MET</v>
      </c>
      <c r="S153" s="29"/>
      <c r="T153" s="6">
        <v>0.1162275846800974</v>
      </c>
      <c r="U153" s="6">
        <v>0.1314484126984127</v>
      </c>
      <c r="X153" s="23">
        <f t="shared" si="232"/>
        <v>1.5220828018315299E-2</v>
      </c>
      <c r="Y153" s="21">
        <f t="shared" si="233"/>
        <v>0</v>
      </c>
      <c r="Z153" s="21">
        <f>SUM(Y151-Y153)</f>
        <v>0</v>
      </c>
      <c r="AA153" s="41" t="str">
        <f t="shared" si="235"/>
        <v>MET</v>
      </c>
      <c r="AB153" s="7"/>
      <c r="AC153" s="7"/>
      <c r="AD153" s="7"/>
      <c r="AE153" s="7"/>
      <c r="AF153" s="7"/>
      <c r="AG153" s="7"/>
    </row>
    <row r="154" spans="1:34" ht="15" customHeight="1" x14ac:dyDescent="0.25">
      <c r="B154" s="1" t="s">
        <v>159</v>
      </c>
      <c r="C154" s="4">
        <v>8805.2571048865266</v>
      </c>
      <c r="D154" s="4">
        <v>8256.2902268681246</v>
      </c>
      <c r="G154" s="20">
        <f t="shared" si="228"/>
        <v>-548.96687801840199</v>
      </c>
      <c r="H154" s="21">
        <f t="shared" si="229"/>
        <v>-548.96687801840199</v>
      </c>
      <c r="I154" s="21"/>
      <c r="J154" s="21">
        <f>SUM(H151-H154)</f>
        <v>548.96687801840199</v>
      </c>
      <c r="K154" s="41" t="s">
        <v>210</v>
      </c>
      <c r="L154" s="7" t="s">
        <v>201</v>
      </c>
      <c r="M154" s="32">
        <v>8440.7408267803421</v>
      </c>
      <c r="N154" s="32">
        <v>8591.3173020267041</v>
      </c>
      <c r="O154" s="32">
        <f t="shared" si="236"/>
        <v>150.57647524636195</v>
      </c>
      <c r="P154" s="33">
        <f t="shared" si="237"/>
        <v>0</v>
      </c>
      <c r="Q154" s="33">
        <f t="shared" si="238"/>
        <v>-548.96687801840199</v>
      </c>
      <c r="R154" s="7" t="str">
        <f t="shared" si="239"/>
        <v>MET</v>
      </c>
      <c r="S154" s="29"/>
      <c r="T154" s="6">
        <v>0.11245144142302188</v>
      </c>
      <c r="U154" s="6">
        <v>0.10727164833158352</v>
      </c>
      <c r="X154" s="23">
        <f t="shared" si="232"/>
        <v>-5.1797930914383589E-3</v>
      </c>
      <c r="Y154" s="21">
        <f t="shared" si="233"/>
        <v>-5.1797930914383589E-3</v>
      </c>
      <c r="Z154" s="21">
        <f>SUM(Y151-Y154)</f>
        <v>5.1797930914383589E-3</v>
      </c>
      <c r="AA154" s="41" t="s">
        <v>210</v>
      </c>
      <c r="AB154" s="7" t="s">
        <v>201</v>
      </c>
      <c r="AC154" s="10">
        <v>0.10144069010643529</v>
      </c>
      <c r="AD154" s="10">
        <v>0.11228585087104914</v>
      </c>
      <c r="AE154" s="36">
        <f>SUM(AD154-AC154)</f>
        <v>1.0845160764613851E-2</v>
      </c>
      <c r="AF154" s="13">
        <f t="shared" ref="AF154" si="240">IF(AE154&gt;0,0,AE154)</f>
        <v>0</v>
      </c>
      <c r="AG154" s="37">
        <f>X154</f>
        <v>-5.1797930914383589E-3</v>
      </c>
      <c r="AH154" s="7" t="str">
        <f t="shared" ref="AH154" si="241">IF(AG154&lt;=0,"MET","NOT MET")</f>
        <v>MET</v>
      </c>
    </row>
    <row r="155" spans="1:34" ht="15" customHeight="1" x14ac:dyDescent="0.25">
      <c r="A155" s="14" t="s">
        <v>160</v>
      </c>
      <c r="B155" s="17"/>
      <c r="C155" s="14"/>
      <c r="D155" s="14"/>
      <c r="E155" s="15">
        <v>9068.3802233600709</v>
      </c>
      <c r="F155" s="15">
        <v>9101.3740646295719</v>
      </c>
      <c r="G155" s="15">
        <f>SUM(F155-E155)</f>
        <v>32.99384126950099</v>
      </c>
      <c r="H155" s="19">
        <f>IF(G155&gt;0,0,G155)</f>
        <v>0</v>
      </c>
      <c r="I155" s="40" t="s">
        <v>209</v>
      </c>
      <c r="J155" s="19"/>
      <c r="K155" s="43"/>
      <c r="L155" s="19"/>
      <c r="M155" s="19"/>
      <c r="N155" s="19"/>
      <c r="O155" s="19"/>
      <c r="P155" s="19"/>
      <c r="Q155" s="19"/>
      <c r="R155" s="19"/>
      <c r="S155" s="28"/>
      <c r="T155" s="14"/>
      <c r="U155" s="14"/>
      <c r="V155" s="16">
        <v>0.12608192511334451</v>
      </c>
      <c r="W155" s="16">
        <v>0.13024971058714013</v>
      </c>
      <c r="X155" s="22">
        <f>SUM(W155-V155)</f>
        <v>4.167785473795621E-3</v>
      </c>
      <c r="Y155" s="19">
        <f>IF(X155&gt;0,0,X155)</f>
        <v>0</v>
      </c>
      <c r="Z155" s="14"/>
      <c r="AA155" s="44"/>
      <c r="AB155" s="14"/>
      <c r="AC155" s="14"/>
      <c r="AD155" s="14"/>
      <c r="AE155" s="14"/>
      <c r="AF155" s="14"/>
      <c r="AG155" s="14"/>
      <c r="AH155" s="14"/>
    </row>
    <row r="156" spans="1:34" ht="15" customHeight="1" x14ac:dyDescent="0.25">
      <c r="B156" s="2" t="s">
        <v>161</v>
      </c>
      <c r="C156" s="4">
        <v>10300.502156457098</v>
      </c>
      <c r="D156" s="4">
        <v>8412.3072270940429</v>
      </c>
      <c r="G156" s="20">
        <f t="shared" ref="G156:G157" si="242">SUM(D156-C156)</f>
        <v>-1888.1949293630551</v>
      </c>
      <c r="H156" s="21">
        <f t="shared" ref="H156:H157" si="243">IF(G156&gt;0,0,G156)</f>
        <v>-1888.1949293630551</v>
      </c>
      <c r="I156" s="21"/>
      <c r="J156" s="21">
        <f t="shared" ref="J156" si="244">SUM(H155-H156)</f>
        <v>1888.1949293630551</v>
      </c>
      <c r="K156" s="41" t="s">
        <v>210</v>
      </c>
      <c r="L156" s="7" t="s">
        <v>201</v>
      </c>
      <c r="M156" s="32">
        <v>9215.294901523097</v>
      </c>
      <c r="N156" s="32">
        <v>9101.3740646295719</v>
      </c>
      <c r="O156" s="32">
        <f>SUM(N156-M156)</f>
        <v>-113.92083689352512</v>
      </c>
      <c r="P156" s="33">
        <f>IF(O156&gt;0,0,O156)</f>
        <v>-113.92083689352512</v>
      </c>
      <c r="Q156" s="33">
        <f>H156</f>
        <v>-1888.1949293630551</v>
      </c>
      <c r="R156" s="7" t="str">
        <f t="shared" ref="R156" si="245">IF(Q156&lt;=0,"MET","NOT MET")</f>
        <v>MET</v>
      </c>
      <c r="S156" s="29"/>
      <c r="T156" s="6">
        <v>0.17966969388828502</v>
      </c>
      <c r="U156" s="6">
        <v>0.14350871887914526</v>
      </c>
      <c r="X156" s="23">
        <f t="shared" ref="X156:X157" si="246">SUM(U156-T156)</f>
        <v>-3.6160975009139756E-2</v>
      </c>
      <c r="Y156" s="21">
        <f t="shared" ref="Y156:Y157" si="247">IF(X156&gt;0,0,X156)</f>
        <v>-3.6160975009139756E-2</v>
      </c>
      <c r="Z156" s="21">
        <f t="shared" ref="Z156" si="248">SUM(Y155-Y156)</f>
        <v>3.6160975009139756E-2</v>
      </c>
      <c r="AA156" s="41" t="s">
        <v>210</v>
      </c>
      <c r="AB156" s="7" t="s">
        <v>201</v>
      </c>
      <c r="AC156" s="10">
        <v>0.16069968152559824</v>
      </c>
      <c r="AD156" s="10">
        <v>0.13024971058714011</v>
      </c>
      <c r="AE156" s="36">
        <f>SUM(AD156-AC156)</f>
        <v>-3.0449970938458137E-2</v>
      </c>
      <c r="AF156" s="13">
        <f t="shared" ref="AF156" si="249">IF(AE156&gt;0,0,AE156)</f>
        <v>-3.0449970938458137E-2</v>
      </c>
      <c r="AG156" s="37">
        <f>X156</f>
        <v>-3.6160975009139756E-2</v>
      </c>
      <c r="AH156" s="7" t="str">
        <f t="shared" ref="AH156" si="250">IF(AG156&lt;=0,"MET","NOT MET")</f>
        <v>MET</v>
      </c>
    </row>
    <row r="157" spans="1:34" ht="15" customHeight="1" x14ac:dyDescent="0.25">
      <c r="B157" s="2" t="s">
        <v>162</v>
      </c>
      <c r="C157" s="4">
        <v>8269.637268847795</v>
      </c>
      <c r="D157" s="4">
        <v>9884.5702431967675</v>
      </c>
      <c r="G157" s="20">
        <f t="shared" si="242"/>
        <v>1614.9329743489725</v>
      </c>
      <c r="H157" s="21">
        <f t="shared" si="243"/>
        <v>0</v>
      </c>
      <c r="I157" s="21"/>
      <c r="J157" s="21">
        <f>SUM(H155-H157)</f>
        <v>0</v>
      </c>
      <c r="K157" s="41" t="str">
        <f t="shared" ref="K157" si="251">IF(J157&lt;=0,"MET","NOT MET")</f>
        <v>MET</v>
      </c>
      <c r="L157" s="7"/>
      <c r="M157" s="7"/>
      <c r="N157" s="7"/>
      <c r="O157" s="7"/>
      <c r="P157" s="7"/>
      <c r="Q157" s="7"/>
      <c r="R157" s="7"/>
      <c r="S157" s="29"/>
      <c r="T157" s="6">
        <v>0.14157506789085739</v>
      </c>
      <c r="U157" s="6">
        <v>0.16936430384583889</v>
      </c>
      <c r="X157" s="23">
        <f t="shared" si="246"/>
        <v>2.7789235954981506E-2</v>
      </c>
      <c r="Y157" s="21">
        <f t="shared" si="247"/>
        <v>0</v>
      </c>
      <c r="Z157" s="21">
        <f>SUM(Y155-Y157)</f>
        <v>0</v>
      </c>
      <c r="AA157" s="41" t="str">
        <f t="shared" ref="AA157" si="252">IF(Z157&lt;=0,"MET","NOT MET")</f>
        <v>MET</v>
      </c>
      <c r="AB157" s="7"/>
      <c r="AC157" s="7"/>
      <c r="AD157" s="7"/>
      <c r="AE157" s="7"/>
      <c r="AF157" s="7"/>
      <c r="AG157" s="7"/>
    </row>
    <row r="158" spans="1:34" ht="15" customHeight="1" x14ac:dyDescent="0.25">
      <c r="A158" s="14" t="s">
        <v>33</v>
      </c>
      <c r="B158" s="14"/>
      <c r="C158" s="14"/>
      <c r="D158" s="14"/>
      <c r="E158" s="45">
        <v>10249.82</v>
      </c>
      <c r="F158" s="45">
        <v>10395.36</v>
      </c>
      <c r="G158" s="15">
        <f>SUM(F158-E158)</f>
        <v>145.54000000000087</v>
      </c>
      <c r="H158" s="19">
        <f>IF(G158&gt;0,0,G158)</f>
        <v>0</v>
      </c>
      <c r="I158" s="19"/>
      <c r="J158" s="19"/>
      <c r="K158" s="43"/>
      <c r="L158" s="19"/>
      <c r="M158" s="19"/>
      <c r="N158" s="19"/>
      <c r="O158" s="19"/>
      <c r="P158" s="19"/>
      <c r="Q158" s="19"/>
      <c r="R158" s="19"/>
      <c r="S158" s="28"/>
      <c r="T158" s="14"/>
      <c r="U158" s="14"/>
      <c r="V158" s="16">
        <v>0.10739218016182878</v>
      </c>
      <c r="W158" s="16">
        <v>0.10407916706972913</v>
      </c>
      <c r="X158" s="22">
        <f>SUM(W158-V158)</f>
        <v>-3.3130130920996509E-3</v>
      </c>
      <c r="Y158" s="19">
        <f>IF(X158&gt;0,0,X158)</f>
        <v>-3.3130130920996509E-3</v>
      </c>
      <c r="Z158" s="14"/>
      <c r="AA158" s="44"/>
      <c r="AB158" s="14"/>
      <c r="AC158" s="14"/>
      <c r="AD158" s="14"/>
      <c r="AE158" s="14"/>
      <c r="AF158" s="14"/>
      <c r="AG158" s="14"/>
      <c r="AH158" s="14"/>
    </row>
    <row r="159" spans="1:34" ht="15" customHeight="1" x14ac:dyDescent="0.25">
      <c r="B159" s="1" t="s">
        <v>163</v>
      </c>
      <c r="C159" s="4">
        <v>9487.2422221440138</v>
      </c>
      <c r="D159" s="4">
        <v>9443.0614729153986</v>
      </c>
      <c r="G159" s="20">
        <f t="shared" ref="G159:G161" si="253">SUM(D159-C159)</f>
        <v>-44.180749228615241</v>
      </c>
      <c r="H159" s="21">
        <f t="shared" ref="H159:H161" si="254">IF(G159&gt;0,0,G159)</f>
        <v>-44.180749228615241</v>
      </c>
      <c r="I159" s="21"/>
      <c r="J159" s="21">
        <f t="shared" ref="J159" si="255">SUM(H158-H159)</f>
        <v>44.180749228615241</v>
      </c>
      <c r="K159" s="41" t="s">
        <v>210</v>
      </c>
      <c r="L159" s="7"/>
      <c r="M159" s="7"/>
      <c r="N159" s="7"/>
      <c r="O159" s="7"/>
      <c r="P159" s="7"/>
      <c r="Q159" s="7"/>
      <c r="R159" s="7"/>
      <c r="S159" s="29"/>
      <c r="T159" s="6">
        <v>0.12816393327233055</v>
      </c>
      <c r="U159" s="6">
        <v>0.12820889970920402</v>
      </c>
      <c r="X159" s="23">
        <f t="shared" ref="X159:X161" si="256">SUM(U159-T159)</f>
        <v>4.4966436873461468E-5</v>
      </c>
      <c r="Y159" s="21">
        <f t="shared" ref="Y159:Y161" si="257">IF(X159&gt;0,0,X159)</f>
        <v>0</v>
      </c>
      <c r="Z159" s="21">
        <f t="shared" ref="Z159" si="258">SUM(Y158-Y159)</f>
        <v>-3.3130130920996509E-3</v>
      </c>
      <c r="AA159" s="41" t="str">
        <f t="shared" ref="AA159:AA161" si="259">IF(Z159&lt;=0,"MET","NOT MET")</f>
        <v>MET</v>
      </c>
      <c r="AB159" s="7"/>
      <c r="AC159" s="7"/>
      <c r="AD159" s="7"/>
      <c r="AE159" s="7"/>
      <c r="AF159" s="7"/>
      <c r="AG159" s="7"/>
    </row>
    <row r="160" spans="1:34" ht="15" customHeight="1" x14ac:dyDescent="0.25">
      <c r="B160" s="1" t="s">
        <v>164</v>
      </c>
      <c r="C160" s="4">
        <v>11195.924592741836</v>
      </c>
      <c r="D160" s="4">
        <v>12043.580328200973</v>
      </c>
      <c r="G160" s="20">
        <f t="shared" si="253"/>
        <v>847.65573545913685</v>
      </c>
      <c r="H160" s="21">
        <f t="shared" si="254"/>
        <v>0</v>
      </c>
      <c r="I160" s="21"/>
      <c r="J160" s="21">
        <f>SUM(H158-H160)</f>
        <v>0</v>
      </c>
      <c r="K160" s="41" t="str">
        <f t="shared" ref="K160" si="260">IF(J160&lt;=0,"MET","NOT MET")</f>
        <v>MET</v>
      </c>
      <c r="L160" s="7"/>
      <c r="M160" s="7"/>
      <c r="N160" s="7"/>
      <c r="O160" s="7"/>
      <c r="P160" s="7"/>
      <c r="Q160" s="7"/>
      <c r="R160" s="7"/>
      <c r="S160" s="29"/>
      <c r="T160" s="6">
        <v>0.16040443254134007</v>
      </c>
      <c r="U160" s="6">
        <v>0.16557688411669366</v>
      </c>
      <c r="X160" s="23">
        <f t="shared" si="256"/>
        <v>5.1724515753535927E-3</v>
      </c>
      <c r="Y160" s="21">
        <f t="shared" si="257"/>
        <v>0</v>
      </c>
      <c r="Z160" s="21">
        <f>SUM(Y158-Y160)</f>
        <v>-3.3130130920996509E-3</v>
      </c>
      <c r="AA160" s="41" t="str">
        <f t="shared" si="259"/>
        <v>MET</v>
      </c>
      <c r="AB160" s="7"/>
      <c r="AC160" s="7"/>
      <c r="AD160" s="7"/>
      <c r="AE160" s="7"/>
      <c r="AF160" s="7"/>
      <c r="AG160" s="7"/>
    </row>
    <row r="161" spans="1:34" ht="15" customHeight="1" x14ac:dyDescent="0.25">
      <c r="B161" s="1" t="s">
        <v>165</v>
      </c>
      <c r="C161" s="4">
        <v>8864.1147274940267</v>
      </c>
      <c r="D161" s="4">
        <v>8826.5125567198538</v>
      </c>
      <c r="G161" s="20">
        <f t="shared" si="253"/>
        <v>-37.602170774172919</v>
      </c>
      <c r="H161" s="21">
        <f t="shared" si="254"/>
        <v>-37.602170774172919</v>
      </c>
      <c r="I161" s="21"/>
      <c r="J161" s="21">
        <f>SUM(H158-H161)</f>
        <v>37.602170774172919</v>
      </c>
      <c r="K161" s="41" t="s">
        <v>210</v>
      </c>
      <c r="L161" s="7"/>
      <c r="M161" s="7"/>
      <c r="N161" s="7"/>
      <c r="O161" s="7"/>
      <c r="P161" s="7"/>
      <c r="Q161" s="7"/>
      <c r="R161" s="7"/>
      <c r="S161" s="29"/>
      <c r="T161" s="6">
        <v>0.10719920659964838</v>
      </c>
      <c r="U161" s="6">
        <v>0.10493275375747749</v>
      </c>
      <c r="X161" s="23">
        <f t="shared" si="256"/>
        <v>-2.2664528421708907E-3</v>
      </c>
      <c r="Y161" s="21">
        <f t="shared" si="257"/>
        <v>-2.2664528421708907E-3</v>
      </c>
      <c r="Z161" s="21">
        <f>SUM(Y158-Y161)</f>
        <v>-1.0465602499287602E-3</v>
      </c>
      <c r="AA161" s="41" t="str">
        <f t="shared" si="259"/>
        <v>MET</v>
      </c>
      <c r="AB161" s="7"/>
      <c r="AC161" s="7"/>
      <c r="AD161" s="7"/>
      <c r="AE161" s="7"/>
      <c r="AF161" s="7"/>
      <c r="AG161" s="7"/>
    </row>
    <row r="162" spans="1:34" ht="15" customHeight="1" x14ac:dyDescent="0.25">
      <c r="A162" s="14" t="s">
        <v>34</v>
      </c>
      <c r="B162" s="14"/>
      <c r="C162" s="14"/>
      <c r="D162" s="14"/>
      <c r="E162" s="15">
        <v>8050.3461672345629</v>
      </c>
      <c r="F162" s="15">
        <v>8195.2231266897179</v>
      </c>
      <c r="G162" s="15">
        <f>SUM(F162-E162)</f>
        <v>144.87695945515497</v>
      </c>
      <c r="H162" s="19">
        <f>IF(G162&gt;0,0,G162)</f>
        <v>0</v>
      </c>
      <c r="I162" s="40" t="s">
        <v>209</v>
      </c>
      <c r="J162" s="19"/>
      <c r="K162" s="43"/>
      <c r="L162" s="19"/>
      <c r="M162" s="19"/>
      <c r="N162" s="19"/>
      <c r="O162" s="19"/>
      <c r="P162" s="19"/>
      <c r="Q162" s="19"/>
      <c r="R162" s="19"/>
      <c r="S162" s="28"/>
      <c r="T162" s="14"/>
      <c r="U162" s="14"/>
      <c r="V162" s="16">
        <v>0.13336555732588598</v>
      </c>
      <c r="W162" s="16">
        <v>0.13941377576740849</v>
      </c>
      <c r="X162" s="22">
        <f>SUM(W162-V162)</f>
        <v>6.0482184415225071E-3</v>
      </c>
      <c r="Y162" s="19">
        <f>IF(X162&gt;0,0,X162)</f>
        <v>0</v>
      </c>
      <c r="Z162" s="14"/>
      <c r="AA162" s="44"/>
      <c r="AB162" s="14"/>
      <c r="AC162" s="14"/>
      <c r="AD162" s="14"/>
      <c r="AE162" s="14"/>
      <c r="AF162" s="14"/>
      <c r="AG162" s="14"/>
      <c r="AH162" s="14"/>
    </row>
    <row r="163" spans="1:34" ht="15" customHeight="1" x14ac:dyDescent="0.25">
      <c r="B163" s="3" t="s">
        <v>166</v>
      </c>
      <c r="C163" s="4">
        <v>8391.870454900125</v>
      </c>
      <c r="D163" s="4">
        <v>8622.6405333778512</v>
      </c>
      <c r="G163" s="20">
        <f t="shared" ref="G163:G168" si="261">SUM(D163-C163)</f>
        <v>230.7700784777262</v>
      </c>
      <c r="H163" s="21">
        <f t="shared" ref="H163:H168" si="262">IF(G163&gt;0,0,G163)</f>
        <v>0</v>
      </c>
      <c r="I163" s="21"/>
      <c r="J163" s="21">
        <f t="shared" ref="J163" si="263">SUM(H162-H163)</f>
        <v>0</v>
      </c>
      <c r="K163" s="41" t="str">
        <f t="shared" ref="K163:K168" si="264">IF(J163&lt;=0,"MET","NOT MET")</f>
        <v>MET</v>
      </c>
      <c r="L163" s="7"/>
      <c r="M163" s="32"/>
      <c r="N163" s="32"/>
      <c r="O163" s="7"/>
      <c r="P163" s="7"/>
      <c r="Q163" s="7"/>
      <c r="R163" s="7"/>
      <c r="S163" s="29"/>
      <c r="T163" s="6">
        <v>0.14532615480649189</v>
      </c>
      <c r="U163" s="6">
        <v>0.15755096930364559</v>
      </c>
      <c r="X163" s="23">
        <f t="shared" ref="X163:X168" si="265">SUM(U163-T163)</f>
        <v>1.2224814497153708E-2</v>
      </c>
      <c r="Y163" s="21">
        <f t="shared" ref="Y163:Y168" si="266">IF(X163&gt;0,0,X163)</f>
        <v>0</v>
      </c>
      <c r="Z163" s="21">
        <f t="shared" ref="Z163" si="267">SUM(Y162-Y163)</f>
        <v>0</v>
      </c>
      <c r="AA163" s="41" t="str">
        <f t="shared" ref="AA163:AA168" si="268">IF(Z163&lt;=0,"MET","NOT MET")</f>
        <v>MET</v>
      </c>
      <c r="AB163" s="7"/>
      <c r="AC163" s="7"/>
      <c r="AD163" s="7"/>
      <c r="AE163" s="7"/>
      <c r="AF163" s="7"/>
      <c r="AG163" s="7"/>
    </row>
    <row r="164" spans="1:34" ht="15" customHeight="1" x14ac:dyDescent="0.25">
      <c r="B164" s="3" t="s">
        <v>167</v>
      </c>
      <c r="C164" s="4">
        <v>9118.0155672309793</v>
      </c>
      <c r="D164" s="4">
        <v>10196.228509279923</v>
      </c>
      <c r="G164" s="20">
        <f t="shared" si="261"/>
        <v>1078.2129420489437</v>
      </c>
      <c r="H164" s="21">
        <f t="shared" si="262"/>
        <v>0</v>
      </c>
      <c r="I164" s="21"/>
      <c r="J164" s="21">
        <f>SUM(H162-H164)</f>
        <v>0</v>
      </c>
      <c r="K164" s="41" t="str">
        <f t="shared" si="264"/>
        <v>MET</v>
      </c>
      <c r="L164" s="7"/>
      <c r="M164" s="7"/>
      <c r="N164" s="7"/>
      <c r="O164" s="7"/>
      <c r="P164" s="7"/>
      <c r="Q164" s="7"/>
      <c r="R164" s="7"/>
      <c r="S164" s="29"/>
      <c r="T164" s="6">
        <v>0.16296944930920412</v>
      </c>
      <c r="U164" s="6">
        <v>0.18927088335828696</v>
      </c>
      <c r="X164" s="23">
        <f t="shared" si="265"/>
        <v>2.6301434049082834E-2</v>
      </c>
      <c r="Y164" s="21">
        <f t="shared" si="266"/>
        <v>0</v>
      </c>
      <c r="Z164" s="21">
        <f>SUM(Y162-Y164)</f>
        <v>0</v>
      </c>
      <c r="AA164" s="41" t="str">
        <f t="shared" si="268"/>
        <v>MET</v>
      </c>
      <c r="AB164" s="7"/>
      <c r="AC164" s="7"/>
      <c r="AD164" s="7"/>
      <c r="AE164" s="7"/>
      <c r="AF164" s="7"/>
      <c r="AG164" s="7"/>
    </row>
    <row r="165" spans="1:34" ht="15" customHeight="1" x14ac:dyDescent="0.25">
      <c r="B165" s="3" t="s">
        <v>168</v>
      </c>
      <c r="C165" s="4">
        <v>7345.6024192380119</v>
      </c>
      <c r="D165" s="4">
        <v>7867.2526555023924</v>
      </c>
      <c r="G165" s="20">
        <f t="shared" si="261"/>
        <v>521.65023626438051</v>
      </c>
      <c r="H165" s="21">
        <f t="shared" si="262"/>
        <v>0</v>
      </c>
      <c r="I165" s="21"/>
      <c r="J165" s="21">
        <f>SUM(H162-H165)</f>
        <v>0</v>
      </c>
      <c r="K165" s="41" t="str">
        <f t="shared" si="264"/>
        <v>MET</v>
      </c>
      <c r="L165" s="7"/>
      <c r="M165" s="7"/>
      <c r="N165" s="7"/>
      <c r="O165" s="7"/>
      <c r="P165" s="7"/>
      <c r="Q165" s="7"/>
      <c r="R165" s="7"/>
      <c r="S165" s="29"/>
      <c r="T165" s="6">
        <v>0.13810420590081607</v>
      </c>
      <c r="U165" s="6">
        <v>0.13923444976076554</v>
      </c>
      <c r="X165" s="23">
        <f t="shared" si="265"/>
        <v>1.1302438599494757E-3</v>
      </c>
      <c r="Y165" s="21">
        <f t="shared" si="266"/>
        <v>0</v>
      </c>
      <c r="Z165" s="21">
        <f>SUM(Y162-Y165)</f>
        <v>0</v>
      </c>
      <c r="AA165" s="41" t="str">
        <f t="shared" si="268"/>
        <v>MET</v>
      </c>
      <c r="AB165" s="7"/>
      <c r="AC165" s="7"/>
      <c r="AD165" s="7"/>
      <c r="AE165" s="7"/>
      <c r="AF165" s="7"/>
      <c r="AG165" s="7"/>
    </row>
    <row r="166" spans="1:34" ht="15" customHeight="1" x14ac:dyDescent="0.25">
      <c r="B166" s="3" t="s">
        <v>169</v>
      </c>
      <c r="C166" s="4">
        <v>12036.706346195535</v>
      </c>
      <c r="D166" s="4">
        <v>11744.921178298142</v>
      </c>
      <c r="G166" s="20">
        <f t="shared" si="261"/>
        <v>-291.78516789739297</v>
      </c>
      <c r="H166" s="21">
        <f t="shared" si="262"/>
        <v>-291.78516789739297</v>
      </c>
      <c r="I166" s="21"/>
      <c r="J166" s="21">
        <f>SUM(H162-H166)</f>
        <v>291.78516789739297</v>
      </c>
      <c r="K166" s="41" t="s">
        <v>210</v>
      </c>
      <c r="L166" s="7" t="s">
        <v>201</v>
      </c>
      <c r="M166" s="32">
        <v>9039.3339573569683</v>
      </c>
      <c r="N166" s="32">
        <v>9010.205796287295</v>
      </c>
      <c r="O166" s="32">
        <f>SUM(N166-M166)</f>
        <v>-29.128161069673297</v>
      </c>
      <c r="P166" s="33">
        <f>IF(O166&gt;0,0,O166)</f>
        <v>-29.128161069673297</v>
      </c>
      <c r="Q166" s="33">
        <f>H166</f>
        <v>-291.78516789739297</v>
      </c>
      <c r="R166" s="7" t="str">
        <f t="shared" ref="R166" si="269">IF(Q166&lt;=0,"MET","NOT MET")</f>
        <v>MET</v>
      </c>
      <c r="S166" s="29"/>
      <c r="T166" s="6">
        <v>0.19320398872750918</v>
      </c>
      <c r="U166" s="6">
        <v>0.20712272021172545</v>
      </c>
      <c r="X166" s="23">
        <f t="shared" si="265"/>
        <v>1.3918731484216268E-2</v>
      </c>
      <c r="Y166" s="21">
        <f t="shared" si="266"/>
        <v>0</v>
      </c>
      <c r="Z166" s="21">
        <f>SUM(Y162-Y166)</f>
        <v>0</v>
      </c>
      <c r="AA166" s="41" t="str">
        <f t="shared" si="268"/>
        <v>MET</v>
      </c>
      <c r="AB166" s="7"/>
      <c r="AC166" s="7"/>
      <c r="AD166" s="7"/>
      <c r="AE166" s="7"/>
      <c r="AF166" s="7"/>
      <c r="AG166" s="7"/>
    </row>
    <row r="167" spans="1:34" ht="15" customHeight="1" x14ac:dyDescent="0.25">
      <c r="B167" s="3" t="s">
        <v>170</v>
      </c>
      <c r="C167" s="4">
        <v>8089.0969670537361</v>
      </c>
      <c r="D167" s="4">
        <v>8925.198545194371</v>
      </c>
      <c r="G167" s="20">
        <f t="shared" si="261"/>
        <v>836.10157814063496</v>
      </c>
      <c r="H167" s="21">
        <f t="shared" si="262"/>
        <v>0</v>
      </c>
      <c r="I167" s="21"/>
      <c r="J167" s="21">
        <f>SUM(H162-H167)</f>
        <v>0</v>
      </c>
      <c r="K167" s="41" t="str">
        <f t="shared" si="264"/>
        <v>MET</v>
      </c>
      <c r="L167" s="7"/>
      <c r="M167" s="7"/>
      <c r="N167" s="7"/>
      <c r="O167" s="7"/>
      <c r="P167" s="7"/>
      <c r="Q167" s="7"/>
      <c r="R167" s="7"/>
      <c r="S167" s="29"/>
      <c r="T167" s="6">
        <v>0.14755856003198314</v>
      </c>
      <c r="U167" s="6">
        <v>0.15921376898004611</v>
      </c>
      <c r="X167" s="23">
        <f t="shared" si="265"/>
        <v>1.1655208948062962E-2</v>
      </c>
      <c r="Y167" s="21">
        <f t="shared" si="266"/>
        <v>0</v>
      </c>
      <c r="Z167" s="21">
        <f>SUM(Y162-Y167)</f>
        <v>0</v>
      </c>
      <c r="AA167" s="41" t="str">
        <f t="shared" si="268"/>
        <v>MET</v>
      </c>
      <c r="AB167" s="7"/>
      <c r="AC167" s="7"/>
      <c r="AD167" s="7"/>
      <c r="AE167" s="7"/>
      <c r="AF167" s="7"/>
      <c r="AG167" s="7"/>
    </row>
    <row r="168" spans="1:34" ht="15" customHeight="1" x14ac:dyDescent="0.25">
      <c r="B168" s="3" t="s">
        <v>171</v>
      </c>
      <c r="C168" s="4">
        <v>15577.459821048147</v>
      </c>
      <c r="D168" s="4">
        <v>15588.765160836701</v>
      </c>
      <c r="G168" s="20">
        <f t="shared" si="261"/>
        <v>11.305339788554193</v>
      </c>
      <c r="H168" s="21">
        <f t="shared" si="262"/>
        <v>0</v>
      </c>
      <c r="I168" s="21"/>
      <c r="J168" s="21">
        <f>SUM(H162-H168)</f>
        <v>0</v>
      </c>
      <c r="K168" s="41" t="str">
        <f t="shared" si="264"/>
        <v>MET</v>
      </c>
      <c r="L168" s="7"/>
      <c r="M168" s="7"/>
      <c r="N168" s="7"/>
      <c r="O168" s="7"/>
      <c r="P168" s="7"/>
      <c r="Q168" s="7"/>
      <c r="R168" s="7"/>
      <c r="S168" s="29"/>
      <c r="T168" s="6">
        <v>0.24712398806987645</v>
      </c>
      <c r="U168" s="6">
        <v>0.26894005976445773</v>
      </c>
      <c r="X168" s="23">
        <f t="shared" si="265"/>
        <v>2.1816071694581274E-2</v>
      </c>
      <c r="Y168" s="21">
        <f t="shared" si="266"/>
        <v>0</v>
      </c>
      <c r="Z168" s="21">
        <f>SUM(Y162-Y168)</f>
        <v>0</v>
      </c>
      <c r="AA168" s="41" t="str">
        <f t="shared" si="268"/>
        <v>MET</v>
      </c>
      <c r="AB168" s="7"/>
      <c r="AC168" s="7"/>
      <c r="AD168" s="7"/>
      <c r="AE168" s="7"/>
      <c r="AF168" s="7"/>
      <c r="AG168" s="7"/>
    </row>
    <row r="169" spans="1:34" ht="15" customHeight="1" x14ac:dyDescent="0.25">
      <c r="A169" s="14" t="s">
        <v>35</v>
      </c>
      <c r="B169" s="14"/>
      <c r="C169" s="14"/>
      <c r="D169" s="14"/>
      <c r="E169" s="45">
        <v>10269.32</v>
      </c>
      <c r="F169" s="45">
        <v>10789.04</v>
      </c>
      <c r="G169" s="15">
        <f>SUM(F169-E169)</f>
        <v>519.72000000000116</v>
      </c>
      <c r="H169" s="19">
        <f>IF(G169&gt;0,0,G169)</f>
        <v>0</v>
      </c>
      <c r="I169" s="19"/>
      <c r="J169" s="19"/>
      <c r="K169" s="43"/>
      <c r="L169" s="19"/>
      <c r="M169" s="19"/>
      <c r="N169" s="19"/>
      <c r="O169" s="19"/>
      <c r="P169" s="19"/>
      <c r="Q169" s="19"/>
      <c r="R169" s="19"/>
      <c r="S169" s="28"/>
      <c r="T169" s="14"/>
      <c r="U169" s="14"/>
      <c r="V169" s="16">
        <v>0.12011439466158245</v>
      </c>
      <c r="W169" s="16">
        <v>0.12931363203050525</v>
      </c>
      <c r="X169" s="22">
        <f>SUM(W169-V169)</f>
        <v>9.1992373689227941E-3</v>
      </c>
      <c r="Y169" s="19">
        <f>IF(X169&gt;0,0,X169)</f>
        <v>0</v>
      </c>
      <c r="Z169" s="14"/>
      <c r="AA169" s="44"/>
      <c r="AB169" s="14"/>
      <c r="AC169" s="14"/>
      <c r="AD169" s="14"/>
      <c r="AE169" s="14"/>
      <c r="AF169" s="14"/>
      <c r="AG169" s="14"/>
      <c r="AH169" s="14"/>
    </row>
    <row r="170" spans="1:34" ht="15" customHeight="1" x14ac:dyDescent="0.25">
      <c r="B170" t="s">
        <v>172</v>
      </c>
      <c r="C170" s="4">
        <v>6745.3994334277622</v>
      </c>
      <c r="D170" s="4">
        <v>6374.7762039660056</v>
      </c>
      <c r="G170" s="20">
        <f t="shared" ref="G170:G172" si="270">SUM(D170-C170)</f>
        <v>-370.62322946175664</v>
      </c>
      <c r="H170" s="21">
        <f t="shared" ref="H170:H172" si="271">IF(G170&gt;0,0,G170)</f>
        <v>-370.62322946175664</v>
      </c>
      <c r="I170" s="21"/>
      <c r="J170" s="21">
        <f t="shared" ref="J170" si="272">SUM(H169-H170)</f>
        <v>370.62322946175664</v>
      </c>
      <c r="K170" s="41" t="s">
        <v>210</v>
      </c>
      <c r="L170" s="7" t="s">
        <v>201</v>
      </c>
      <c r="M170" s="32">
        <v>6745.3994334277622</v>
      </c>
      <c r="N170" s="32">
        <v>6374.7762039660056</v>
      </c>
      <c r="O170" s="32">
        <f>SUM(N170-M170)</f>
        <v>-370.62322946175664</v>
      </c>
      <c r="P170" s="33">
        <f>IF(O170&gt;0,0,O170)</f>
        <v>-370.62322946175664</v>
      </c>
      <c r="Q170" s="33">
        <f>H170</f>
        <v>-370.62322946175664</v>
      </c>
      <c r="R170" s="7" t="str">
        <f t="shared" ref="R170" si="273">IF(Q170&lt;=0,"MET","NOT MET")</f>
        <v>MET</v>
      </c>
      <c r="S170" s="29"/>
      <c r="T170" s="6">
        <v>0.10481586402266289</v>
      </c>
      <c r="U170" s="6">
        <v>0.11756373937677053</v>
      </c>
      <c r="X170" s="23">
        <f t="shared" ref="X170:X172" si="274">SUM(U170-T170)</f>
        <v>1.2747875354107638E-2</v>
      </c>
      <c r="Y170" s="21">
        <f t="shared" ref="Y170:Y172" si="275">IF(X170&gt;0,0,X170)</f>
        <v>0</v>
      </c>
      <c r="Z170" s="21">
        <f t="shared" ref="Z170" si="276">SUM(Y169-Y170)</f>
        <v>0</v>
      </c>
      <c r="AA170" s="41" t="str">
        <f t="shared" ref="AA170:AA172" si="277">IF(Z170&lt;=0,"MET","NOT MET")</f>
        <v>MET</v>
      </c>
      <c r="AB170" s="7"/>
      <c r="AC170" s="7"/>
      <c r="AD170" s="7"/>
      <c r="AE170" s="7"/>
      <c r="AF170" s="7"/>
      <c r="AG170" s="7"/>
    </row>
    <row r="171" spans="1:34" ht="15" customHeight="1" x14ac:dyDescent="0.25">
      <c r="B171" t="s">
        <v>173</v>
      </c>
      <c r="C171" s="4">
        <v>9392.630681818182</v>
      </c>
      <c r="D171" s="4">
        <v>9684.2840909090901</v>
      </c>
      <c r="G171" s="20">
        <f t="shared" si="270"/>
        <v>291.6534090909081</v>
      </c>
      <c r="H171" s="21">
        <f t="shared" si="271"/>
        <v>0</v>
      </c>
      <c r="I171" s="21"/>
      <c r="J171" s="21">
        <f>SUM(H169-H171)</f>
        <v>0</v>
      </c>
      <c r="K171" s="41" t="str">
        <f t="shared" ref="K171:K172" si="278">IF(J171&lt;=0,"MET","NOT MET")</f>
        <v>MET</v>
      </c>
      <c r="L171" s="7"/>
      <c r="M171" s="7"/>
      <c r="N171" s="7"/>
      <c r="O171" s="7"/>
      <c r="P171" s="7"/>
      <c r="Q171" s="7"/>
      <c r="R171" s="7"/>
      <c r="S171" s="29"/>
      <c r="T171" s="6">
        <v>0.12784090909090909</v>
      </c>
      <c r="U171" s="6">
        <v>0.13352272727272727</v>
      </c>
      <c r="X171" s="23">
        <f t="shared" si="274"/>
        <v>5.6818181818181768E-3</v>
      </c>
      <c r="Y171" s="21">
        <f t="shared" si="275"/>
        <v>0</v>
      </c>
      <c r="Z171" s="21">
        <f>SUM(Y169-Y171)</f>
        <v>0</v>
      </c>
      <c r="AA171" s="41" t="str">
        <f t="shared" si="277"/>
        <v>MET</v>
      </c>
      <c r="AB171" s="7"/>
      <c r="AC171" s="7"/>
      <c r="AD171" s="7"/>
      <c r="AE171" s="7"/>
      <c r="AF171" s="7"/>
      <c r="AG171" s="7"/>
    </row>
    <row r="172" spans="1:34" ht="15" customHeight="1" x14ac:dyDescent="0.25">
      <c r="B172" t="s">
        <v>174</v>
      </c>
      <c r="C172" s="4">
        <v>8715.0978043912182</v>
      </c>
      <c r="D172" s="4">
        <v>9015.8942115768459</v>
      </c>
      <c r="G172" s="20">
        <f t="shared" si="270"/>
        <v>300.79640718562769</v>
      </c>
      <c r="H172" s="21">
        <f t="shared" si="271"/>
        <v>0</v>
      </c>
      <c r="I172" s="21"/>
      <c r="J172" s="21">
        <f>SUM(H169-H172)</f>
        <v>0</v>
      </c>
      <c r="K172" s="41" t="str">
        <f t="shared" si="278"/>
        <v>MET</v>
      </c>
      <c r="L172" s="7"/>
      <c r="M172" s="7"/>
      <c r="N172" s="7"/>
      <c r="O172" s="7"/>
      <c r="P172" s="7"/>
      <c r="Q172" s="7"/>
      <c r="R172" s="7"/>
      <c r="S172" s="29"/>
      <c r="T172" s="6">
        <v>0.11377245508982035</v>
      </c>
      <c r="U172" s="6">
        <v>0.13373253493013973</v>
      </c>
      <c r="X172" s="23">
        <f t="shared" si="274"/>
        <v>1.9960079840319375E-2</v>
      </c>
      <c r="Y172" s="21">
        <f t="shared" si="275"/>
        <v>0</v>
      </c>
      <c r="Z172" s="21">
        <f>SUM(Y169-Y172)</f>
        <v>0</v>
      </c>
      <c r="AA172" s="41" t="str">
        <f t="shared" si="277"/>
        <v>MET</v>
      </c>
      <c r="AB172" s="7"/>
      <c r="AC172" s="7"/>
      <c r="AD172" s="7"/>
      <c r="AE172" s="7"/>
      <c r="AF172" s="7"/>
      <c r="AG172" s="7"/>
    </row>
    <row r="173" spans="1:34" ht="15" customHeight="1" x14ac:dyDescent="0.25">
      <c r="A173" s="14" t="s">
        <v>187</v>
      </c>
      <c r="B173" s="14"/>
      <c r="C173" s="14"/>
      <c r="D173" s="14"/>
      <c r="E173" s="15">
        <v>8273.6029973279692</v>
      </c>
      <c r="F173" s="15">
        <v>9221.5488857613454</v>
      </c>
      <c r="G173" s="15">
        <f>SUM(F173-E173)</f>
        <v>947.94588843337624</v>
      </c>
      <c r="H173" s="19">
        <f>IF(G173&gt;0,0,G173)</f>
        <v>0</v>
      </c>
      <c r="I173" s="40" t="s">
        <v>209</v>
      </c>
      <c r="J173" s="19"/>
      <c r="K173" s="43"/>
      <c r="L173" s="19"/>
      <c r="M173" s="19"/>
      <c r="N173" s="19"/>
      <c r="O173" s="19"/>
      <c r="P173" s="19"/>
      <c r="Q173" s="19"/>
      <c r="R173" s="19"/>
      <c r="S173" s="28"/>
      <c r="T173" s="14"/>
      <c r="U173" s="14"/>
      <c r="V173" s="16">
        <v>6.1440620932145015E-2</v>
      </c>
      <c r="W173" s="16">
        <v>7.1842674930103656E-2</v>
      </c>
      <c r="X173" s="22">
        <f>SUM(W173-V173)</f>
        <v>1.0402053997958641E-2</v>
      </c>
      <c r="Y173" s="19">
        <f>IF(X173&gt;0,0,X173)</f>
        <v>0</v>
      </c>
      <c r="Z173" s="14"/>
      <c r="AA173" s="44"/>
      <c r="AB173" s="14"/>
      <c r="AC173" s="14"/>
      <c r="AD173" s="14"/>
      <c r="AE173" s="14"/>
      <c r="AF173" s="14"/>
      <c r="AG173" s="14"/>
      <c r="AH173" s="14"/>
    </row>
    <row r="174" spans="1:34" ht="15" customHeight="1" x14ac:dyDescent="0.25">
      <c r="B174" s="1" t="s">
        <v>175</v>
      </c>
      <c r="C174" s="4">
        <v>10762.442690058479</v>
      </c>
      <c r="D174" s="4">
        <v>11702.188935477816</v>
      </c>
      <c r="G174" s="20">
        <f t="shared" ref="G174:G179" si="279">SUM(D174-C174)</f>
        <v>939.74624541933736</v>
      </c>
      <c r="H174" s="21">
        <f t="shared" ref="H174:H179" si="280">IF(G174&gt;0,0,G174)</f>
        <v>0</v>
      </c>
      <c r="I174" s="21"/>
      <c r="J174" s="21">
        <f t="shared" ref="J174" si="281">SUM(H173-H174)</f>
        <v>0</v>
      </c>
      <c r="K174" s="41" t="str">
        <f t="shared" ref="K174:K178" si="282">IF(J174&lt;=0,"MET","NOT MET")</f>
        <v>MET</v>
      </c>
      <c r="L174" s="7"/>
      <c r="M174" s="7"/>
      <c r="N174" s="7"/>
      <c r="O174" s="7"/>
      <c r="P174" s="7"/>
      <c r="Q174" s="7"/>
      <c r="R174" s="7"/>
      <c r="S174" s="29"/>
      <c r="T174" s="6">
        <v>0.17218973359324236</v>
      </c>
      <c r="U174" s="6">
        <v>0.14080981287940422</v>
      </c>
      <c r="X174" s="23">
        <f t="shared" ref="X174:X179" si="283">SUM(U174-T174)</f>
        <v>-3.1379920713838133E-2</v>
      </c>
      <c r="Y174" s="21">
        <f t="shared" ref="Y174:Y179" si="284">IF(X174&gt;0,0,X174)</f>
        <v>-3.1379920713838133E-2</v>
      </c>
      <c r="Z174" s="21">
        <f t="shared" ref="Z174" si="285">SUM(Y173-Y174)</f>
        <v>3.1379920713838133E-2</v>
      </c>
      <c r="AA174" s="41" t="s">
        <v>210</v>
      </c>
      <c r="AB174" s="7" t="s">
        <v>202</v>
      </c>
      <c r="AC174" s="10">
        <v>4.6433528394441377E-2</v>
      </c>
      <c r="AD174" s="10">
        <v>5.0901686659138898E-2</v>
      </c>
      <c r="AE174" s="36">
        <f>SUM(AD174-AC174)</f>
        <v>4.4681582646975207E-3</v>
      </c>
      <c r="AF174" s="13">
        <f t="shared" ref="AF174" si="286">IF(AE174&gt;0,0,AE174)</f>
        <v>0</v>
      </c>
      <c r="AG174" s="37">
        <f>X174</f>
        <v>-3.1379920713838133E-2</v>
      </c>
      <c r="AH174" s="7" t="str">
        <f t="shared" ref="AH174" si="287">IF(AG174&lt;=0,"MET","NOT MET")</f>
        <v>MET</v>
      </c>
    </row>
    <row r="175" spans="1:34" ht="15" customHeight="1" x14ac:dyDescent="0.25">
      <c r="B175" s="1" t="s">
        <v>176</v>
      </c>
      <c r="C175" s="4">
        <v>10266.992649954062</v>
      </c>
      <c r="D175" s="4">
        <v>10867.141978036923</v>
      </c>
      <c r="G175" s="20">
        <f t="shared" si="279"/>
        <v>600.14932808286176</v>
      </c>
      <c r="H175" s="21">
        <f t="shared" si="280"/>
        <v>0</v>
      </c>
      <c r="I175" s="21"/>
      <c r="J175" s="21">
        <f>SUM(H173-H175)</f>
        <v>0</v>
      </c>
      <c r="K175" s="41" t="str">
        <f t="shared" si="282"/>
        <v>MET</v>
      </c>
      <c r="L175" s="7"/>
      <c r="M175" s="7"/>
      <c r="N175" s="7"/>
      <c r="O175" s="7"/>
      <c r="P175" s="7"/>
      <c r="Q175" s="7"/>
      <c r="R175" s="7"/>
      <c r="S175" s="29"/>
      <c r="T175" s="6">
        <v>0.14306339414621344</v>
      </c>
      <c r="U175" s="6">
        <v>0.16217318872607353</v>
      </c>
      <c r="X175" s="23">
        <f t="shared" si="283"/>
        <v>1.910979457986009E-2</v>
      </c>
      <c r="Y175" s="21">
        <f t="shared" si="284"/>
        <v>0</v>
      </c>
      <c r="Z175" s="21">
        <f>SUM(Y173-Y175)</f>
        <v>0</v>
      </c>
      <c r="AA175" s="41" t="str">
        <f t="shared" ref="AA175:AA179" si="288">IF(Z175&lt;=0,"MET","NOT MET")</f>
        <v>MET</v>
      </c>
      <c r="AB175" s="7"/>
      <c r="AC175" s="7"/>
      <c r="AD175" s="7"/>
      <c r="AE175" s="7"/>
      <c r="AF175" s="7"/>
      <c r="AG175" s="7"/>
    </row>
    <row r="176" spans="1:34" ht="15" customHeight="1" x14ac:dyDescent="0.25">
      <c r="B176" s="1" t="s">
        <v>177</v>
      </c>
      <c r="C176" s="4">
        <v>10779.935883136599</v>
      </c>
      <c r="D176" s="4">
        <v>12117.538368218185</v>
      </c>
      <c r="G176" s="20">
        <f t="shared" si="279"/>
        <v>1337.6024850815866</v>
      </c>
      <c r="H176" s="21">
        <f t="shared" si="280"/>
        <v>0</v>
      </c>
      <c r="I176" s="21"/>
      <c r="J176" s="21">
        <f>SUM(H173-H176)</f>
        <v>0</v>
      </c>
      <c r="K176" s="41" t="str">
        <f t="shared" si="282"/>
        <v>MET</v>
      </c>
      <c r="L176" s="7"/>
      <c r="M176" s="7"/>
      <c r="N176" s="7"/>
      <c r="O176" s="7"/>
      <c r="P176" s="7"/>
      <c r="Q176" s="7"/>
      <c r="R176" s="7"/>
      <c r="S176" s="29"/>
      <c r="T176" s="6">
        <v>0.11742107382966199</v>
      </c>
      <c r="U176" s="6">
        <v>0.14496537108985089</v>
      </c>
      <c r="X176" s="23">
        <f t="shared" si="283"/>
        <v>2.7544297260188894E-2</v>
      </c>
      <c r="Y176" s="21">
        <f t="shared" si="284"/>
        <v>0</v>
      </c>
      <c r="Z176" s="21">
        <f>SUM(Y173-Y176)</f>
        <v>0</v>
      </c>
      <c r="AA176" s="41" t="str">
        <f t="shared" si="288"/>
        <v>MET</v>
      </c>
      <c r="AB176" s="7"/>
      <c r="AC176" s="7"/>
      <c r="AD176" s="7"/>
      <c r="AE176" s="7"/>
      <c r="AF176" s="7"/>
      <c r="AG176" s="7"/>
    </row>
    <row r="177" spans="2:34" ht="15" customHeight="1" x14ac:dyDescent="0.25">
      <c r="B177" s="1" t="s">
        <v>178</v>
      </c>
      <c r="C177" s="4">
        <v>10382.012655535467</v>
      </c>
      <c r="D177" s="4">
        <v>11016.07820876695</v>
      </c>
      <c r="G177" s="20">
        <f t="shared" si="279"/>
        <v>634.06555323148314</v>
      </c>
      <c r="H177" s="21">
        <f t="shared" si="280"/>
        <v>0</v>
      </c>
      <c r="I177" s="21"/>
      <c r="J177" s="21">
        <f>SUM(H173-H177)</f>
        <v>0</v>
      </c>
      <c r="K177" s="41" t="str">
        <f t="shared" si="282"/>
        <v>MET</v>
      </c>
      <c r="L177" s="7"/>
      <c r="M177" s="7"/>
      <c r="N177" s="7"/>
      <c r="O177" s="7"/>
      <c r="P177" s="7"/>
      <c r="Q177" s="7"/>
      <c r="R177" s="7"/>
      <c r="S177" s="29"/>
      <c r="T177" s="6">
        <v>0.14888865255769435</v>
      </c>
      <c r="U177" s="6">
        <v>0.16819089666771786</v>
      </c>
      <c r="X177" s="23">
        <f t="shared" si="283"/>
        <v>1.9302244110023514E-2</v>
      </c>
      <c r="Y177" s="21">
        <f t="shared" si="284"/>
        <v>0</v>
      </c>
      <c r="Z177" s="21">
        <f>SUM(Y173-Y177)</f>
        <v>0</v>
      </c>
      <c r="AA177" s="41" t="str">
        <f t="shared" si="288"/>
        <v>MET</v>
      </c>
      <c r="AB177" s="7"/>
      <c r="AC177" s="7"/>
      <c r="AD177" s="7"/>
      <c r="AE177" s="7"/>
      <c r="AF177" s="7"/>
      <c r="AG177" s="7"/>
    </row>
    <row r="178" spans="2:34" ht="15" customHeight="1" x14ac:dyDescent="0.25">
      <c r="B178" s="1" t="s">
        <v>179</v>
      </c>
      <c r="C178" s="4">
        <v>10891.646650639274</v>
      </c>
      <c r="D178" s="4">
        <v>11505.832876862401</v>
      </c>
      <c r="G178" s="20">
        <f t="shared" si="279"/>
        <v>614.18622622312796</v>
      </c>
      <c r="H178" s="21">
        <f t="shared" si="280"/>
        <v>0</v>
      </c>
      <c r="I178" s="21"/>
      <c r="J178" s="21">
        <f>SUM(H173-H178)</f>
        <v>0</v>
      </c>
      <c r="K178" s="41" t="str">
        <f t="shared" si="282"/>
        <v>MET</v>
      </c>
      <c r="L178" s="7"/>
      <c r="M178" s="7"/>
      <c r="N178" s="7"/>
      <c r="O178" s="7"/>
      <c r="P178" s="7"/>
      <c r="Q178" s="7"/>
      <c r="R178" s="7"/>
      <c r="S178" s="29"/>
      <c r="T178" s="6">
        <v>0.18905037700797728</v>
      </c>
      <c r="U178" s="6">
        <v>0.18624014022787028</v>
      </c>
      <c r="X178" s="23">
        <f t="shared" si="283"/>
        <v>-2.8102367801070005E-3</v>
      </c>
      <c r="Y178" s="21">
        <f t="shared" si="284"/>
        <v>-2.8102367801070005E-3</v>
      </c>
      <c r="Z178" s="21">
        <f>SUM(Y173-Y178)</f>
        <v>2.8102367801070005E-3</v>
      </c>
      <c r="AA178" s="41" t="s">
        <v>210</v>
      </c>
      <c r="AB178" s="7" t="s">
        <v>202</v>
      </c>
      <c r="AC178" s="10">
        <v>4.6433528394441377E-2</v>
      </c>
      <c r="AD178" s="10">
        <v>5.0901686659138898E-2</v>
      </c>
      <c r="AE178" s="36">
        <f>SUM(AD178-AC178)</f>
        <v>4.4681582646975207E-3</v>
      </c>
      <c r="AF178" s="13">
        <f t="shared" ref="AF178" si="289">IF(AE178&gt;0,0,AE178)</f>
        <v>0</v>
      </c>
      <c r="AG178" s="37">
        <f>X178</f>
        <v>-2.8102367801070005E-3</v>
      </c>
      <c r="AH178" s="7" t="str">
        <f t="shared" ref="AH178" si="290">IF(AG178&lt;=0,"MET","NOT MET")</f>
        <v>MET</v>
      </c>
    </row>
    <row r="179" spans="2:34" ht="15" customHeight="1" x14ac:dyDescent="0.25">
      <c r="B179" s="1" t="s">
        <v>180</v>
      </c>
      <c r="C179" s="4">
        <v>7886.0171015564983</v>
      </c>
      <c r="D179" s="4">
        <v>7656.0526553612235</v>
      </c>
      <c r="G179" s="20">
        <f t="shared" si="279"/>
        <v>-229.96444619527483</v>
      </c>
      <c r="H179" s="21">
        <f t="shared" si="280"/>
        <v>-229.96444619527483</v>
      </c>
      <c r="I179" s="21"/>
      <c r="J179" s="21">
        <f>SUM(H173-H179)</f>
        <v>229.96444619527483</v>
      </c>
      <c r="K179" s="41" t="s">
        <v>210</v>
      </c>
      <c r="L179" s="7" t="s">
        <v>203</v>
      </c>
      <c r="M179" s="32">
        <v>10191.291584179269</v>
      </c>
      <c r="N179" s="32">
        <v>10768.196752590467</v>
      </c>
      <c r="O179" s="32">
        <f>SUM(N179-M179)</f>
        <v>576.90516841119825</v>
      </c>
      <c r="P179" s="33">
        <f>IF(O179&gt;0,0,O179)</f>
        <v>0</v>
      </c>
      <c r="Q179" s="33">
        <f>H179</f>
        <v>-229.96444619527483</v>
      </c>
      <c r="R179" s="7" t="str">
        <f t="shared" ref="R179" si="291">IF(Q179&lt;=0,"MET","NOT MET")</f>
        <v>MET</v>
      </c>
      <c r="S179" s="29"/>
      <c r="T179" s="6">
        <v>4.0975443189255327E-2</v>
      </c>
      <c r="U179" s="6">
        <v>6.3526659933017912E-2</v>
      </c>
      <c r="X179" s="23">
        <f t="shared" si="283"/>
        <v>2.2551216743762585E-2</v>
      </c>
      <c r="Y179" s="21">
        <f t="shared" si="284"/>
        <v>0</v>
      </c>
      <c r="Z179" s="21">
        <f>SUM(Y173-Y179)</f>
        <v>0</v>
      </c>
      <c r="AA179" s="41" t="str">
        <f t="shared" si="288"/>
        <v>MET</v>
      </c>
      <c r="AB179" s="7"/>
      <c r="AC179" s="7"/>
      <c r="AD179" s="7"/>
      <c r="AE179" s="7"/>
      <c r="AF179" s="7"/>
      <c r="AG179" s="7"/>
    </row>
    <row r="180" spans="2:34" ht="15" customHeight="1" x14ac:dyDescent="0.25">
      <c r="B180" s="1"/>
    </row>
    <row r="181" spans="2:34" ht="15" customHeight="1" x14ac:dyDescent="0.25"/>
    <row r="182" spans="2:34" ht="15" customHeight="1" x14ac:dyDescent="0.25"/>
    <row r="183" spans="2:34" ht="15" customHeight="1" x14ac:dyDescent="0.25"/>
    <row r="184" spans="2:34" ht="15" customHeight="1" x14ac:dyDescent="0.25"/>
    <row r="185" spans="2:34" ht="15" customHeight="1" x14ac:dyDescent="0.25"/>
    <row r="186" spans="2:34" ht="15" customHeight="1" x14ac:dyDescent="0.25"/>
    <row r="187" spans="2:34" ht="15" customHeight="1" x14ac:dyDescent="0.25"/>
    <row r="188" spans="2:34" ht="15" customHeight="1" x14ac:dyDescent="0.25"/>
    <row r="189" spans="2:34" ht="15" customHeight="1" x14ac:dyDescent="0.25"/>
    <row r="190" spans="2:34" ht="15" customHeight="1" x14ac:dyDescent="0.25"/>
    <row r="191" spans="2:34" ht="15" customHeight="1" x14ac:dyDescent="0.25"/>
    <row r="192" spans="2:34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</sheetData>
  <conditionalFormatting sqref="K8:O8">
    <cfRule type="containsText" dxfId="389" priority="422" operator="containsText" text="Met">
      <formula>NOT(ISERROR(SEARCH("Met",K8)))</formula>
    </cfRule>
    <cfRule type="containsText" dxfId="388" priority="423" operator="containsText" text="Not Met">
      <formula>NOT(ISERROR(SEARCH("Not Met",K8)))</formula>
    </cfRule>
    <cfRule type="cellIs" dxfId="387" priority="421" operator="equal">
      <formula>"NOT MET"</formula>
    </cfRule>
  </conditionalFormatting>
  <conditionalFormatting sqref="K14:O14">
    <cfRule type="containsText" dxfId="386" priority="419" operator="containsText" text="Met">
      <formula>NOT(ISERROR(SEARCH("Met",K14)))</formula>
    </cfRule>
    <cfRule type="containsText" dxfId="385" priority="420" operator="containsText" text="Not Met">
      <formula>NOT(ISERROR(SEARCH("Not Met",K14)))</formula>
    </cfRule>
    <cfRule type="cellIs" dxfId="384" priority="418" operator="equal">
      <formula>"NOT MET"</formula>
    </cfRule>
  </conditionalFormatting>
  <conditionalFormatting sqref="K18:O18">
    <cfRule type="cellIs" dxfId="383" priority="4" operator="equal">
      <formula>"NOT MET"</formula>
    </cfRule>
    <cfRule type="containsText" dxfId="382" priority="5" operator="containsText" text="Met">
      <formula>NOT(ISERROR(SEARCH("Met",K18)))</formula>
    </cfRule>
    <cfRule type="containsText" dxfId="381" priority="6" operator="containsText" text="Not Met">
      <formula>NOT(ISERROR(SEARCH("Not Met",K18)))</formula>
    </cfRule>
  </conditionalFormatting>
  <conditionalFormatting sqref="K23:O23">
    <cfRule type="containsText" dxfId="380" priority="126" operator="containsText" text="Not Met">
      <formula>NOT(ISERROR(SEARCH("Not Met",K23)))</formula>
    </cfRule>
    <cfRule type="containsText" dxfId="379" priority="125" operator="containsText" text="Met">
      <formula>NOT(ISERROR(SEARCH("Met",K23)))</formula>
    </cfRule>
    <cfRule type="cellIs" dxfId="378" priority="124" operator="equal">
      <formula>"NOT MET"</formula>
    </cfRule>
  </conditionalFormatting>
  <conditionalFormatting sqref="K42:O42">
    <cfRule type="cellIs" dxfId="377" priority="121" operator="equal">
      <formula>"NOT MET"</formula>
    </cfRule>
    <cfRule type="containsText" dxfId="376" priority="122" operator="containsText" text="Met">
      <formula>NOT(ISERROR(SEARCH("Met",K42)))</formula>
    </cfRule>
    <cfRule type="containsText" dxfId="375" priority="123" operator="containsText" text="Not Met">
      <formula>NOT(ISERROR(SEARCH("Not Met",K42)))</formula>
    </cfRule>
  </conditionalFormatting>
  <conditionalFormatting sqref="K48:O48">
    <cfRule type="containsText" dxfId="374" priority="119" operator="containsText" text="Met">
      <formula>NOT(ISERROR(SEARCH("Met",K48)))</formula>
    </cfRule>
    <cfRule type="cellIs" dxfId="373" priority="118" operator="equal">
      <formula>"NOT MET"</formula>
    </cfRule>
    <cfRule type="containsText" dxfId="372" priority="120" operator="containsText" text="Not Met">
      <formula>NOT(ISERROR(SEARCH("Not Met",K48)))</formula>
    </cfRule>
  </conditionalFormatting>
  <conditionalFormatting sqref="K59:O59">
    <cfRule type="containsText" dxfId="371" priority="116" operator="containsText" text="Met">
      <formula>NOT(ISERROR(SEARCH("Met",K59)))</formula>
    </cfRule>
    <cfRule type="containsText" dxfId="370" priority="117" operator="containsText" text="Not Met">
      <formula>NOT(ISERROR(SEARCH("Not Met",K59)))</formula>
    </cfRule>
    <cfRule type="cellIs" dxfId="369" priority="115" operator="equal">
      <formula>"NOT MET"</formula>
    </cfRule>
  </conditionalFormatting>
  <conditionalFormatting sqref="K73:O74">
    <cfRule type="cellIs" dxfId="368" priority="112" operator="equal">
      <formula>"NOT MET"</formula>
    </cfRule>
    <cfRule type="containsText" dxfId="367" priority="113" operator="containsText" text="Met">
      <formula>NOT(ISERROR(SEARCH("Met",K73)))</formula>
    </cfRule>
    <cfRule type="containsText" dxfId="366" priority="114" operator="containsText" text="Not Met">
      <formula>NOT(ISERROR(SEARCH("Not Met",K73)))</formula>
    </cfRule>
  </conditionalFormatting>
  <conditionalFormatting sqref="K82:O82">
    <cfRule type="containsText" dxfId="365" priority="110" operator="containsText" text="Met">
      <formula>NOT(ISERROR(SEARCH("Met",K82)))</formula>
    </cfRule>
    <cfRule type="containsText" dxfId="364" priority="111" operator="containsText" text="Not Met">
      <formula>NOT(ISERROR(SEARCH("Not Met",K82)))</formula>
    </cfRule>
    <cfRule type="cellIs" dxfId="363" priority="109" operator="equal">
      <formula>"NOT MET"</formula>
    </cfRule>
  </conditionalFormatting>
  <conditionalFormatting sqref="K119:O121">
    <cfRule type="cellIs" dxfId="362" priority="106" operator="equal">
      <formula>"NOT MET"</formula>
    </cfRule>
    <cfRule type="containsText" dxfId="361" priority="107" operator="containsText" text="Met">
      <formula>NOT(ISERROR(SEARCH("Met",K119)))</formula>
    </cfRule>
    <cfRule type="containsText" dxfId="360" priority="108" operator="containsText" text="Not Met">
      <formula>NOT(ISERROR(SEARCH("Not Met",K119)))</formula>
    </cfRule>
  </conditionalFormatting>
  <conditionalFormatting sqref="K129:O129">
    <cfRule type="cellIs" dxfId="359" priority="49" operator="equal">
      <formula>"NOT MET"</formula>
    </cfRule>
    <cfRule type="containsText" dxfId="358" priority="51" operator="containsText" text="Not Met">
      <formula>NOT(ISERROR(SEARCH("Not Met",K129)))</formula>
    </cfRule>
    <cfRule type="containsText" dxfId="357" priority="50" operator="containsText" text="Met">
      <formula>NOT(ISERROR(SEARCH("Met",K129)))</formula>
    </cfRule>
  </conditionalFormatting>
  <conditionalFormatting sqref="K131:O131">
    <cfRule type="containsText" dxfId="356" priority="47" operator="containsText" text="Met">
      <formula>NOT(ISERROR(SEARCH("Met",K131)))</formula>
    </cfRule>
    <cfRule type="containsText" dxfId="355" priority="48" operator="containsText" text="Not Met">
      <formula>NOT(ISERROR(SEARCH("Not Met",K131)))</formula>
    </cfRule>
    <cfRule type="cellIs" dxfId="354" priority="46" operator="equal">
      <formula>"NOT MET"</formula>
    </cfRule>
  </conditionalFormatting>
  <conditionalFormatting sqref="K138:O138">
    <cfRule type="cellIs" dxfId="353" priority="40" operator="equal">
      <formula>"NOT MET"</formula>
    </cfRule>
    <cfRule type="containsText" dxfId="352" priority="41" operator="containsText" text="Met">
      <formula>NOT(ISERROR(SEARCH("Met",K138)))</formula>
    </cfRule>
    <cfRule type="containsText" dxfId="351" priority="42" operator="containsText" text="Not Met">
      <formula>NOT(ISERROR(SEARCH("Not Met",K138)))</formula>
    </cfRule>
  </conditionalFormatting>
  <conditionalFormatting sqref="K149:O149">
    <cfRule type="cellIs" dxfId="350" priority="103" operator="equal">
      <formula>"NOT MET"</formula>
    </cfRule>
    <cfRule type="containsText" dxfId="349" priority="104" operator="containsText" text="Met">
      <formula>NOT(ISERROR(SEARCH("Met",K149)))</formula>
    </cfRule>
    <cfRule type="containsText" dxfId="348" priority="105" operator="containsText" text="Not Met">
      <formula>NOT(ISERROR(SEARCH("Not Met",K149)))</formula>
    </cfRule>
  </conditionalFormatting>
  <conditionalFormatting sqref="K153:O154">
    <cfRule type="containsText" dxfId="347" priority="101" operator="containsText" text="Met">
      <formula>NOT(ISERROR(SEARCH("Met",K153)))</formula>
    </cfRule>
    <cfRule type="containsText" dxfId="346" priority="102" operator="containsText" text="Not Met">
      <formula>NOT(ISERROR(SEARCH("Not Met",K153)))</formula>
    </cfRule>
    <cfRule type="cellIs" dxfId="345" priority="100" operator="equal">
      <formula>"NOT MET"</formula>
    </cfRule>
  </conditionalFormatting>
  <conditionalFormatting sqref="K156:O156">
    <cfRule type="cellIs" dxfId="344" priority="97" operator="equal">
      <formula>"NOT MET"</formula>
    </cfRule>
    <cfRule type="containsText" dxfId="343" priority="98" operator="containsText" text="Met">
      <formula>NOT(ISERROR(SEARCH("Met",K156)))</formula>
    </cfRule>
    <cfRule type="containsText" dxfId="342" priority="99" operator="containsText" text="Not Met">
      <formula>NOT(ISERROR(SEARCH("Not Met",K156)))</formula>
    </cfRule>
  </conditionalFormatting>
  <conditionalFormatting sqref="K166:O166">
    <cfRule type="cellIs" dxfId="341" priority="94" operator="equal">
      <formula>"NOT MET"</formula>
    </cfRule>
    <cfRule type="containsText" dxfId="340" priority="96" operator="containsText" text="Not Met">
      <formula>NOT(ISERROR(SEARCH("Not Met",K166)))</formula>
    </cfRule>
    <cfRule type="containsText" dxfId="339" priority="95" operator="containsText" text="Met">
      <formula>NOT(ISERROR(SEARCH("Met",K166)))</formula>
    </cfRule>
  </conditionalFormatting>
  <conditionalFormatting sqref="K170:O170">
    <cfRule type="containsText" dxfId="338" priority="29" operator="containsText" text="Met">
      <formula>NOT(ISERROR(SEARCH("Met",K170)))</formula>
    </cfRule>
    <cfRule type="cellIs" dxfId="337" priority="28" operator="equal">
      <formula>"NOT MET"</formula>
    </cfRule>
    <cfRule type="containsText" dxfId="336" priority="30" operator="containsText" text="Not Met">
      <formula>NOT(ISERROR(SEARCH("Not Met",K170)))</formula>
    </cfRule>
  </conditionalFormatting>
  <conditionalFormatting sqref="K179:O179">
    <cfRule type="cellIs" dxfId="335" priority="91" operator="equal">
      <formula>"NOT MET"</formula>
    </cfRule>
    <cfRule type="containsText" dxfId="334" priority="93" operator="containsText" text="Not Met">
      <formula>NOT(ISERROR(SEARCH("Not Met",K179)))</formula>
    </cfRule>
    <cfRule type="containsText" dxfId="333" priority="92" operator="containsText" text="Met">
      <formula>NOT(ISERROR(SEARCH("Met",K179)))</formula>
    </cfRule>
  </conditionalFormatting>
  <conditionalFormatting sqref="K4:S4 K5:O5">
    <cfRule type="cellIs" dxfId="332" priority="583" operator="equal">
      <formula>"NOT MET"</formula>
    </cfRule>
    <cfRule type="containsText" dxfId="331" priority="584" operator="containsText" text="Met">
      <formula>NOT(ISERROR(SEARCH("Met",K4)))</formula>
    </cfRule>
    <cfRule type="containsText" dxfId="330" priority="585" operator="containsText" text="Not Met">
      <formula>NOT(ISERROR(SEARCH("Not Met",K4)))</formula>
    </cfRule>
  </conditionalFormatting>
  <conditionalFormatting sqref="K7:S7 K9:S13 K15:S16">
    <cfRule type="containsText" dxfId="329" priority="675" operator="containsText" text="Not Met">
      <formula>NOT(ISERROR(SEARCH("Not Met",K7)))</formula>
    </cfRule>
    <cfRule type="containsText" dxfId="328" priority="674" operator="containsText" text="Met">
      <formula>NOT(ISERROR(SEARCH("Met",K7)))</formula>
    </cfRule>
    <cfRule type="cellIs" dxfId="327" priority="673" operator="equal">
      <formula>"NOT MET"</formula>
    </cfRule>
  </conditionalFormatting>
  <conditionalFormatting sqref="K19:S19">
    <cfRule type="containsText" dxfId="326" priority="672" operator="containsText" text="Not Met">
      <formula>NOT(ISERROR(SEARCH("Not Met",K19)))</formula>
    </cfRule>
    <cfRule type="containsText" dxfId="325" priority="671" operator="containsText" text="Met">
      <formula>NOT(ISERROR(SEARCH("Met",K19)))</formula>
    </cfRule>
    <cfRule type="cellIs" dxfId="324" priority="670" operator="equal">
      <formula>"NOT MET"</formula>
    </cfRule>
  </conditionalFormatting>
  <conditionalFormatting sqref="K21:S22 K24:S25">
    <cfRule type="cellIs" dxfId="323" priority="667" operator="equal">
      <formula>"NOT MET"</formula>
    </cfRule>
    <cfRule type="containsText" dxfId="322" priority="669" operator="containsText" text="Not Met">
      <formula>NOT(ISERROR(SEARCH("Not Met",K21)))</formula>
    </cfRule>
    <cfRule type="containsText" dxfId="321" priority="668" operator="containsText" text="Met">
      <formula>NOT(ISERROR(SEARCH("Met",K21)))</formula>
    </cfRule>
  </conditionalFormatting>
  <conditionalFormatting sqref="K27:S34">
    <cfRule type="containsText" dxfId="320" priority="666" operator="containsText" text="Not Met">
      <formula>NOT(ISERROR(SEARCH("Not Met",K27)))</formula>
    </cfRule>
    <cfRule type="containsText" dxfId="319" priority="665" operator="containsText" text="Met">
      <formula>NOT(ISERROR(SEARCH("Met",K27)))</formula>
    </cfRule>
    <cfRule type="cellIs" dxfId="318" priority="664" operator="equal">
      <formula>"NOT MET"</formula>
    </cfRule>
  </conditionalFormatting>
  <conditionalFormatting sqref="K36:S41 K43:S47 K49:S55">
    <cfRule type="containsText" dxfId="317" priority="663" operator="containsText" text="Not Met">
      <formula>NOT(ISERROR(SEARCH("Not Met",K36)))</formula>
    </cfRule>
    <cfRule type="containsText" dxfId="316" priority="662" operator="containsText" text="Met">
      <formula>NOT(ISERROR(SEARCH("Met",K36)))</formula>
    </cfRule>
    <cfRule type="cellIs" dxfId="315" priority="661" operator="equal">
      <formula>"NOT MET"</formula>
    </cfRule>
  </conditionalFormatting>
  <conditionalFormatting sqref="K57:S58">
    <cfRule type="containsText" dxfId="314" priority="660" operator="containsText" text="Not Met">
      <formula>NOT(ISERROR(SEARCH("Not Met",K57)))</formula>
    </cfRule>
    <cfRule type="containsText" dxfId="313" priority="659" operator="containsText" text="Met">
      <formula>NOT(ISERROR(SEARCH("Met",K57)))</formula>
    </cfRule>
    <cfRule type="cellIs" dxfId="312" priority="658" operator="equal">
      <formula>"NOT MET"</formula>
    </cfRule>
  </conditionalFormatting>
  <conditionalFormatting sqref="K61:S62">
    <cfRule type="containsText" dxfId="311" priority="657" operator="containsText" text="Not Met">
      <formula>NOT(ISERROR(SEARCH("Not Met",K61)))</formula>
    </cfRule>
    <cfRule type="containsText" dxfId="310" priority="656" operator="containsText" text="Met">
      <formula>NOT(ISERROR(SEARCH("Met",K61)))</formula>
    </cfRule>
    <cfRule type="cellIs" dxfId="309" priority="655" operator="equal">
      <formula>"NOT MET"</formula>
    </cfRule>
  </conditionalFormatting>
  <conditionalFormatting sqref="K64:S65">
    <cfRule type="containsText" dxfId="308" priority="654" operator="containsText" text="Not Met">
      <formula>NOT(ISERROR(SEARCH("Not Met",K64)))</formula>
    </cfRule>
    <cfRule type="containsText" dxfId="307" priority="653" operator="containsText" text="Met">
      <formula>NOT(ISERROR(SEARCH("Met",K64)))</formula>
    </cfRule>
    <cfRule type="cellIs" dxfId="306" priority="652" operator="equal">
      <formula>"NOT MET"</formula>
    </cfRule>
  </conditionalFormatting>
  <conditionalFormatting sqref="K67:S71">
    <cfRule type="containsText" dxfId="305" priority="650" operator="containsText" text="Met">
      <formula>NOT(ISERROR(SEARCH("Met",K67)))</formula>
    </cfRule>
    <cfRule type="cellIs" dxfId="304" priority="649" operator="equal">
      <formula>"NOT MET"</formula>
    </cfRule>
    <cfRule type="containsText" dxfId="303" priority="651" operator="containsText" text="Not Met">
      <formula>NOT(ISERROR(SEARCH("Not Met",K67)))</formula>
    </cfRule>
  </conditionalFormatting>
  <conditionalFormatting sqref="K76:S77">
    <cfRule type="containsText" dxfId="302" priority="644" operator="containsText" text="Met">
      <formula>NOT(ISERROR(SEARCH("Met",K76)))</formula>
    </cfRule>
    <cfRule type="containsText" dxfId="301" priority="645" operator="containsText" text="Not Met">
      <formula>NOT(ISERROR(SEARCH("Not Met",K76)))</formula>
    </cfRule>
    <cfRule type="cellIs" dxfId="300" priority="643" operator="equal">
      <formula>"NOT MET"</formula>
    </cfRule>
  </conditionalFormatting>
  <conditionalFormatting sqref="K79:S80">
    <cfRule type="cellIs" dxfId="299" priority="640" operator="equal">
      <formula>"NOT MET"</formula>
    </cfRule>
    <cfRule type="containsText" dxfId="298" priority="641" operator="containsText" text="Met">
      <formula>NOT(ISERROR(SEARCH("Met",K79)))</formula>
    </cfRule>
    <cfRule type="containsText" dxfId="297" priority="642" operator="containsText" text="Not Met">
      <formula>NOT(ISERROR(SEARCH("Not Met",K79)))</formula>
    </cfRule>
  </conditionalFormatting>
  <conditionalFormatting sqref="K83:S86">
    <cfRule type="containsText" dxfId="296" priority="638" operator="containsText" text="Met">
      <formula>NOT(ISERROR(SEARCH("Met",K83)))</formula>
    </cfRule>
    <cfRule type="containsText" dxfId="295" priority="639" operator="containsText" text="Not Met">
      <formula>NOT(ISERROR(SEARCH("Not Met",K83)))</formula>
    </cfRule>
    <cfRule type="cellIs" dxfId="294" priority="637" operator="equal">
      <formula>"NOT MET"</formula>
    </cfRule>
  </conditionalFormatting>
  <conditionalFormatting sqref="K88:S109">
    <cfRule type="cellIs" dxfId="293" priority="634" operator="equal">
      <formula>"NOT MET"</formula>
    </cfRule>
    <cfRule type="containsText" dxfId="292" priority="635" operator="containsText" text="Met">
      <formula>NOT(ISERROR(SEARCH("Met",K88)))</formula>
    </cfRule>
    <cfRule type="containsText" dxfId="291" priority="636" operator="containsText" text="Not Met">
      <formula>NOT(ISERROR(SEARCH("Not Met",K88)))</formula>
    </cfRule>
  </conditionalFormatting>
  <conditionalFormatting sqref="K111:S111">
    <cfRule type="cellIs" dxfId="290" priority="631" operator="equal">
      <formula>"NOT MET"</formula>
    </cfRule>
    <cfRule type="containsText" dxfId="289" priority="632" operator="containsText" text="Met">
      <formula>NOT(ISERROR(SEARCH("Met",K111)))</formula>
    </cfRule>
    <cfRule type="containsText" dxfId="288" priority="633" operator="containsText" text="Not Met">
      <formula>NOT(ISERROR(SEARCH("Not Met",K111)))</formula>
    </cfRule>
  </conditionalFormatting>
  <conditionalFormatting sqref="K113:S117">
    <cfRule type="containsText" dxfId="287" priority="629" operator="containsText" text="Met">
      <formula>NOT(ISERROR(SEARCH("Met",K113)))</formula>
    </cfRule>
    <cfRule type="containsText" dxfId="286" priority="630" operator="containsText" text="Not Met">
      <formula>NOT(ISERROR(SEARCH("Not Met",K113)))</formula>
    </cfRule>
    <cfRule type="cellIs" dxfId="285" priority="628" operator="equal">
      <formula>"NOT MET"</formula>
    </cfRule>
  </conditionalFormatting>
  <conditionalFormatting sqref="K123:S124">
    <cfRule type="cellIs" dxfId="284" priority="622" operator="equal">
      <formula>"NOT MET"</formula>
    </cfRule>
    <cfRule type="containsText" dxfId="283" priority="623" operator="containsText" text="Met">
      <formula>NOT(ISERROR(SEARCH("Met",K123)))</formula>
    </cfRule>
    <cfRule type="containsText" dxfId="282" priority="624" operator="containsText" text="Not Met">
      <formula>NOT(ISERROR(SEARCH("Not Met",K123)))</formula>
    </cfRule>
  </conditionalFormatting>
  <conditionalFormatting sqref="K126:S127">
    <cfRule type="cellIs" dxfId="281" priority="619" operator="equal">
      <formula>"NOT MET"</formula>
    </cfRule>
    <cfRule type="containsText" dxfId="280" priority="620" operator="containsText" text="Met">
      <formula>NOT(ISERROR(SEARCH("Met",K126)))</formula>
    </cfRule>
    <cfRule type="containsText" dxfId="279" priority="621" operator="containsText" text="Not Met">
      <formula>NOT(ISERROR(SEARCH("Not Met",K126)))</formula>
    </cfRule>
  </conditionalFormatting>
  <conditionalFormatting sqref="K130:S130">
    <cfRule type="cellIs" dxfId="278" priority="616" operator="equal">
      <formula>"NOT MET"</formula>
    </cfRule>
    <cfRule type="containsText" dxfId="277" priority="618" operator="containsText" text="Not Met">
      <formula>NOT(ISERROR(SEARCH("Not Met",K130)))</formula>
    </cfRule>
    <cfRule type="containsText" dxfId="276" priority="617" operator="containsText" text="Met">
      <formula>NOT(ISERROR(SEARCH("Met",K130)))</formula>
    </cfRule>
  </conditionalFormatting>
  <conditionalFormatting sqref="K133:S137">
    <cfRule type="cellIs" dxfId="275" priority="613" operator="equal">
      <formula>"NOT MET"</formula>
    </cfRule>
    <cfRule type="containsText" dxfId="274" priority="614" operator="containsText" text="Met">
      <formula>NOT(ISERROR(SEARCH("Met",K133)))</formula>
    </cfRule>
    <cfRule type="containsText" dxfId="273" priority="615" operator="containsText" text="Not Met">
      <formula>NOT(ISERROR(SEARCH("Not Met",K133)))</formula>
    </cfRule>
  </conditionalFormatting>
  <conditionalFormatting sqref="K140:S142">
    <cfRule type="containsText" dxfId="272" priority="611" operator="containsText" text="Met">
      <formula>NOT(ISERROR(SEARCH("Met",K140)))</formula>
    </cfRule>
    <cfRule type="containsText" dxfId="271" priority="612" operator="containsText" text="Not Met">
      <formula>NOT(ISERROR(SEARCH("Not Met",K140)))</formula>
    </cfRule>
    <cfRule type="cellIs" dxfId="270" priority="610" operator="equal">
      <formula>"NOT MET"</formula>
    </cfRule>
  </conditionalFormatting>
  <conditionalFormatting sqref="K144:S147">
    <cfRule type="cellIs" dxfId="269" priority="607" operator="equal">
      <formula>"NOT MET"</formula>
    </cfRule>
    <cfRule type="containsText" dxfId="268" priority="608" operator="containsText" text="Met">
      <formula>NOT(ISERROR(SEARCH("Met",K144)))</formula>
    </cfRule>
    <cfRule type="containsText" dxfId="267" priority="609" operator="containsText" text="Not Met">
      <formula>NOT(ISERROR(SEARCH("Not Met",K144)))</formula>
    </cfRule>
  </conditionalFormatting>
  <conditionalFormatting sqref="K150:S150">
    <cfRule type="cellIs" dxfId="266" priority="604" operator="equal">
      <formula>"NOT MET"</formula>
    </cfRule>
    <cfRule type="containsText" dxfId="265" priority="605" operator="containsText" text="Met">
      <formula>NOT(ISERROR(SEARCH("Met",K150)))</formula>
    </cfRule>
    <cfRule type="containsText" dxfId="264" priority="606" operator="containsText" text="Not Met">
      <formula>NOT(ISERROR(SEARCH("Not Met",K150)))</formula>
    </cfRule>
  </conditionalFormatting>
  <conditionalFormatting sqref="K152:S152">
    <cfRule type="containsText" dxfId="263" priority="602" operator="containsText" text="Met">
      <formula>NOT(ISERROR(SEARCH("Met",K152)))</formula>
    </cfRule>
    <cfRule type="cellIs" dxfId="262" priority="601" operator="equal">
      <formula>"NOT MET"</formula>
    </cfRule>
    <cfRule type="containsText" dxfId="261" priority="603" operator="containsText" text="Not Met">
      <formula>NOT(ISERROR(SEARCH("Not Met",K152)))</formula>
    </cfRule>
  </conditionalFormatting>
  <conditionalFormatting sqref="K157:S157">
    <cfRule type="containsText" dxfId="260" priority="600" operator="containsText" text="Not Met">
      <formula>NOT(ISERROR(SEARCH("Not Met",K157)))</formula>
    </cfRule>
    <cfRule type="containsText" dxfId="259" priority="599" operator="containsText" text="Met">
      <formula>NOT(ISERROR(SEARCH("Met",K157)))</formula>
    </cfRule>
    <cfRule type="cellIs" dxfId="258" priority="598" operator="equal">
      <formula>"NOT MET"</formula>
    </cfRule>
  </conditionalFormatting>
  <conditionalFormatting sqref="K159:S161">
    <cfRule type="containsText" dxfId="257" priority="33" operator="containsText" text="Not Met">
      <formula>NOT(ISERROR(SEARCH("Not Met",K159)))</formula>
    </cfRule>
    <cfRule type="cellIs" dxfId="256" priority="31" operator="equal">
      <formula>"NOT MET"</formula>
    </cfRule>
    <cfRule type="containsText" dxfId="255" priority="32" operator="containsText" text="Met">
      <formula>NOT(ISERROR(SEARCH("Met",K159)))</formula>
    </cfRule>
  </conditionalFormatting>
  <conditionalFormatting sqref="K163:S165 K167:S168">
    <cfRule type="containsText" dxfId="254" priority="593" operator="containsText" text="Met">
      <formula>NOT(ISERROR(SEARCH("Met",K163)))</formula>
    </cfRule>
    <cfRule type="cellIs" dxfId="253" priority="592" operator="equal">
      <formula>"NOT MET"</formula>
    </cfRule>
    <cfRule type="containsText" dxfId="252" priority="594" operator="containsText" text="Not Met">
      <formula>NOT(ISERROR(SEARCH("Not Met",K163)))</formula>
    </cfRule>
  </conditionalFormatting>
  <conditionalFormatting sqref="K171:S172">
    <cfRule type="cellIs" dxfId="251" priority="589" operator="equal">
      <formula>"NOT MET"</formula>
    </cfRule>
    <cfRule type="containsText" dxfId="250" priority="590" operator="containsText" text="Met">
      <formula>NOT(ISERROR(SEARCH("Met",K171)))</formula>
    </cfRule>
    <cfRule type="containsText" dxfId="249" priority="591" operator="containsText" text="Not Met">
      <formula>NOT(ISERROR(SEARCH("Not Met",K171)))</formula>
    </cfRule>
  </conditionalFormatting>
  <conditionalFormatting sqref="K174:S178">
    <cfRule type="containsText" dxfId="248" priority="588" operator="containsText" text="Not Met">
      <formula>NOT(ISERROR(SEARCH("Not Met",K174)))</formula>
    </cfRule>
    <cfRule type="cellIs" dxfId="247" priority="586" operator="equal">
      <formula>"NOT MET"</formula>
    </cfRule>
    <cfRule type="containsText" dxfId="246" priority="587" operator="containsText" text="Met">
      <formula>NOT(ISERROR(SEARCH("Met",K174)))</formula>
    </cfRule>
  </conditionalFormatting>
  <conditionalFormatting sqref="R5:S5">
    <cfRule type="containsText" dxfId="245" priority="366" operator="containsText" text="Not Met">
      <formula>NOT(ISERROR(SEARCH("Not Met",R5)))</formula>
    </cfRule>
    <cfRule type="cellIs" dxfId="244" priority="364" operator="equal">
      <formula>"NOT MET"</formula>
    </cfRule>
    <cfRule type="containsText" dxfId="243" priority="365" operator="containsText" text="Met">
      <formula>NOT(ISERROR(SEARCH("Met",R5)))</formula>
    </cfRule>
  </conditionalFormatting>
  <conditionalFormatting sqref="R8:S8">
    <cfRule type="cellIs" dxfId="242" priority="361" operator="equal">
      <formula>"NOT MET"</formula>
    </cfRule>
    <cfRule type="containsText" dxfId="241" priority="362" operator="containsText" text="Met">
      <formula>NOT(ISERROR(SEARCH("Met",R8)))</formula>
    </cfRule>
    <cfRule type="containsText" dxfId="240" priority="363" operator="containsText" text="Not Met">
      <formula>NOT(ISERROR(SEARCH("Not Met",R8)))</formula>
    </cfRule>
  </conditionalFormatting>
  <conditionalFormatting sqref="R14:S14">
    <cfRule type="containsText" dxfId="239" priority="359" operator="containsText" text="Met">
      <formula>NOT(ISERROR(SEARCH("Met",R14)))</formula>
    </cfRule>
    <cfRule type="cellIs" dxfId="238" priority="358" operator="equal">
      <formula>"NOT MET"</formula>
    </cfRule>
    <cfRule type="containsText" dxfId="237" priority="360" operator="containsText" text="Not Met">
      <formula>NOT(ISERROR(SEARCH("Not Met",R14)))</formula>
    </cfRule>
  </conditionalFormatting>
  <conditionalFormatting sqref="R18:S18">
    <cfRule type="containsText" dxfId="236" priority="357" operator="containsText" text="Not Met">
      <formula>NOT(ISERROR(SEARCH("Not Met",R18)))</formula>
    </cfRule>
    <cfRule type="containsText" dxfId="235" priority="356" operator="containsText" text="Met">
      <formula>NOT(ISERROR(SEARCH("Met",R18)))</formula>
    </cfRule>
    <cfRule type="cellIs" dxfId="234" priority="355" operator="equal">
      <formula>"NOT MET"</formula>
    </cfRule>
  </conditionalFormatting>
  <conditionalFormatting sqref="R23:S23">
    <cfRule type="containsText" dxfId="233" priority="354" operator="containsText" text="Not Met">
      <formula>NOT(ISERROR(SEARCH("Not Met",R23)))</formula>
    </cfRule>
    <cfRule type="containsText" dxfId="232" priority="353" operator="containsText" text="Met">
      <formula>NOT(ISERROR(SEARCH("Met",R23)))</formula>
    </cfRule>
    <cfRule type="cellIs" dxfId="231" priority="352" operator="equal">
      <formula>"NOT MET"</formula>
    </cfRule>
  </conditionalFormatting>
  <conditionalFormatting sqref="R42:S42">
    <cfRule type="containsText" dxfId="230" priority="351" operator="containsText" text="Not Met">
      <formula>NOT(ISERROR(SEARCH("Not Met",R42)))</formula>
    </cfRule>
    <cfRule type="containsText" dxfId="229" priority="350" operator="containsText" text="Met">
      <formula>NOT(ISERROR(SEARCH("Met",R42)))</formula>
    </cfRule>
    <cfRule type="cellIs" dxfId="228" priority="349" operator="equal">
      <formula>"NOT MET"</formula>
    </cfRule>
  </conditionalFormatting>
  <conditionalFormatting sqref="R48:S48">
    <cfRule type="cellIs" dxfId="227" priority="346" operator="equal">
      <formula>"NOT MET"</formula>
    </cfRule>
    <cfRule type="containsText" dxfId="226" priority="347" operator="containsText" text="Met">
      <formula>NOT(ISERROR(SEARCH("Met",R48)))</formula>
    </cfRule>
    <cfRule type="containsText" dxfId="225" priority="348" operator="containsText" text="Not Met">
      <formula>NOT(ISERROR(SEARCH("Not Met",R48)))</formula>
    </cfRule>
  </conditionalFormatting>
  <conditionalFormatting sqref="R59:S59">
    <cfRule type="cellIs" dxfId="224" priority="343" operator="equal">
      <formula>"NOT MET"</formula>
    </cfRule>
    <cfRule type="containsText" dxfId="223" priority="344" operator="containsText" text="Met">
      <formula>NOT(ISERROR(SEARCH("Met",R59)))</formula>
    </cfRule>
    <cfRule type="containsText" dxfId="222" priority="345" operator="containsText" text="Not Met">
      <formula>NOT(ISERROR(SEARCH("Not Met",R59)))</formula>
    </cfRule>
  </conditionalFormatting>
  <conditionalFormatting sqref="R73:S74">
    <cfRule type="cellIs" dxfId="221" priority="340" operator="equal">
      <formula>"NOT MET"</formula>
    </cfRule>
    <cfRule type="containsText" dxfId="220" priority="341" operator="containsText" text="Met">
      <formula>NOT(ISERROR(SEARCH("Met",R73)))</formula>
    </cfRule>
    <cfRule type="containsText" dxfId="219" priority="342" operator="containsText" text="Not Met">
      <formula>NOT(ISERROR(SEARCH("Not Met",R73)))</formula>
    </cfRule>
  </conditionalFormatting>
  <conditionalFormatting sqref="R82:S82">
    <cfRule type="cellIs" dxfId="218" priority="337" operator="equal">
      <formula>"NOT MET"</formula>
    </cfRule>
    <cfRule type="containsText" dxfId="217" priority="339" operator="containsText" text="Not Met">
      <formula>NOT(ISERROR(SEARCH("Not Met",R82)))</formula>
    </cfRule>
    <cfRule type="containsText" dxfId="216" priority="338" operator="containsText" text="Met">
      <formula>NOT(ISERROR(SEARCH("Met",R82)))</formula>
    </cfRule>
  </conditionalFormatting>
  <conditionalFormatting sqref="R119:S121">
    <cfRule type="containsText" dxfId="215" priority="336" operator="containsText" text="Not Met">
      <formula>NOT(ISERROR(SEARCH("Not Met",R119)))</formula>
    </cfRule>
    <cfRule type="containsText" dxfId="214" priority="335" operator="containsText" text="Met">
      <formula>NOT(ISERROR(SEARCH("Met",R119)))</formula>
    </cfRule>
    <cfRule type="cellIs" dxfId="213" priority="334" operator="equal">
      <formula>"NOT MET"</formula>
    </cfRule>
  </conditionalFormatting>
  <conditionalFormatting sqref="R129:S129">
    <cfRule type="containsText" dxfId="212" priority="332" operator="containsText" text="Met">
      <formula>NOT(ISERROR(SEARCH("Met",R129)))</formula>
    </cfRule>
    <cfRule type="cellIs" dxfId="211" priority="331" operator="equal">
      <formula>"NOT MET"</formula>
    </cfRule>
    <cfRule type="containsText" dxfId="210" priority="333" operator="containsText" text="Not Met">
      <formula>NOT(ISERROR(SEARCH("Not Met",R129)))</formula>
    </cfRule>
  </conditionalFormatting>
  <conditionalFormatting sqref="R131:S131">
    <cfRule type="containsText" dxfId="209" priority="330" operator="containsText" text="Not Met">
      <formula>NOT(ISERROR(SEARCH("Not Met",R131)))</formula>
    </cfRule>
    <cfRule type="cellIs" dxfId="208" priority="328" operator="equal">
      <formula>"NOT MET"</formula>
    </cfRule>
    <cfRule type="containsText" dxfId="207" priority="329" operator="containsText" text="Met">
      <formula>NOT(ISERROR(SEARCH("Met",R131)))</formula>
    </cfRule>
  </conditionalFormatting>
  <conditionalFormatting sqref="R138:S138">
    <cfRule type="containsText" dxfId="206" priority="327" operator="containsText" text="Not Met">
      <formula>NOT(ISERROR(SEARCH("Not Met",R138)))</formula>
    </cfRule>
    <cfRule type="containsText" dxfId="205" priority="326" operator="containsText" text="Met">
      <formula>NOT(ISERROR(SEARCH("Met",R138)))</formula>
    </cfRule>
    <cfRule type="cellIs" dxfId="204" priority="325" operator="equal">
      <formula>"NOT MET"</formula>
    </cfRule>
  </conditionalFormatting>
  <conditionalFormatting sqref="R149:S149">
    <cfRule type="containsText" dxfId="203" priority="324" operator="containsText" text="Not Met">
      <formula>NOT(ISERROR(SEARCH("Not Met",R149)))</formula>
    </cfRule>
    <cfRule type="containsText" dxfId="202" priority="323" operator="containsText" text="Met">
      <formula>NOT(ISERROR(SEARCH("Met",R149)))</formula>
    </cfRule>
    <cfRule type="cellIs" dxfId="201" priority="322" operator="equal">
      <formula>"NOT MET"</formula>
    </cfRule>
  </conditionalFormatting>
  <conditionalFormatting sqref="R153:S154">
    <cfRule type="containsText" dxfId="200" priority="320" operator="containsText" text="Met">
      <formula>NOT(ISERROR(SEARCH("Met",R153)))</formula>
    </cfRule>
    <cfRule type="cellIs" dxfId="199" priority="319" operator="equal">
      <formula>"NOT MET"</formula>
    </cfRule>
    <cfRule type="containsText" dxfId="198" priority="321" operator="containsText" text="Not Met">
      <formula>NOT(ISERROR(SEARCH("Not Met",R153)))</formula>
    </cfRule>
  </conditionalFormatting>
  <conditionalFormatting sqref="R156:S156">
    <cfRule type="containsText" dxfId="197" priority="318" operator="containsText" text="Not Met">
      <formula>NOT(ISERROR(SEARCH("Not Met",R156)))</formula>
    </cfRule>
    <cfRule type="containsText" dxfId="196" priority="317" operator="containsText" text="Met">
      <formula>NOT(ISERROR(SEARCH("Met",R156)))</formula>
    </cfRule>
    <cfRule type="cellIs" dxfId="195" priority="316" operator="equal">
      <formula>"NOT MET"</formula>
    </cfRule>
  </conditionalFormatting>
  <conditionalFormatting sqref="R166:S166">
    <cfRule type="containsText" dxfId="194" priority="315" operator="containsText" text="Not Met">
      <formula>NOT(ISERROR(SEARCH("Not Met",R166)))</formula>
    </cfRule>
    <cfRule type="containsText" dxfId="193" priority="314" operator="containsText" text="Met">
      <formula>NOT(ISERROR(SEARCH("Met",R166)))</formula>
    </cfRule>
    <cfRule type="cellIs" dxfId="192" priority="313" operator="equal">
      <formula>"NOT MET"</formula>
    </cfRule>
  </conditionalFormatting>
  <conditionalFormatting sqref="R170:S170">
    <cfRule type="containsText" dxfId="191" priority="312" operator="containsText" text="Not Met">
      <formula>NOT(ISERROR(SEARCH("Not Met",R170)))</formula>
    </cfRule>
    <cfRule type="containsText" dxfId="190" priority="311" operator="containsText" text="Met">
      <formula>NOT(ISERROR(SEARCH("Met",R170)))</formula>
    </cfRule>
    <cfRule type="cellIs" dxfId="189" priority="310" operator="equal">
      <formula>"NOT MET"</formula>
    </cfRule>
  </conditionalFormatting>
  <conditionalFormatting sqref="R179:S179">
    <cfRule type="containsText" dxfId="188" priority="309" operator="containsText" text="Not Met">
      <formula>NOT(ISERROR(SEARCH("Not Met",R179)))</formula>
    </cfRule>
    <cfRule type="containsText" dxfId="187" priority="308" operator="containsText" text="Met">
      <formula>NOT(ISERROR(SEARCH("Met",R179)))</formula>
    </cfRule>
    <cfRule type="cellIs" dxfId="186" priority="307" operator="equal">
      <formula>"NOT MET"</formula>
    </cfRule>
  </conditionalFormatting>
  <conditionalFormatting sqref="AA13:AE14">
    <cfRule type="containsText" dxfId="185" priority="8" operator="containsText" text="Met">
      <formula>NOT(ISERROR(SEARCH("Met",AA13)))</formula>
    </cfRule>
    <cfRule type="cellIs" dxfId="184" priority="7" operator="equal">
      <formula>"NOT MET"</formula>
    </cfRule>
    <cfRule type="containsText" dxfId="183" priority="9" operator="containsText" text="Not Met">
      <formula>NOT(ISERROR(SEARCH("Not Met",AA13)))</formula>
    </cfRule>
  </conditionalFormatting>
  <conditionalFormatting sqref="AA18:AE18">
    <cfRule type="cellIs" dxfId="182" priority="1" operator="equal">
      <formula>"NOT MET"</formula>
    </cfRule>
    <cfRule type="containsText" dxfId="181" priority="3" operator="containsText" text="Not Met">
      <formula>NOT(ISERROR(SEARCH("Not Met",AA18)))</formula>
    </cfRule>
    <cfRule type="containsText" dxfId="180" priority="2" operator="containsText" text="Met">
      <formula>NOT(ISERROR(SEARCH("Met",AA18)))</formula>
    </cfRule>
  </conditionalFormatting>
  <conditionalFormatting sqref="AA23:AE23">
    <cfRule type="cellIs" dxfId="179" priority="88" operator="equal">
      <formula>"NOT MET"</formula>
    </cfRule>
    <cfRule type="containsText" dxfId="178" priority="89" operator="containsText" text="Met">
      <formula>NOT(ISERROR(SEARCH("Met",AA23)))</formula>
    </cfRule>
    <cfRule type="containsText" dxfId="177" priority="90" operator="containsText" text="Not Met">
      <formula>NOT(ISERROR(SEARCH("Not Met",AA23)))</formula>
    </cfRule>
  </conditionalFormatting>
  <conditionalFormatting sqref="AA30:AE31">
    <cfRule type="cellIs" dxfId="176" priority="19" operator="equal">
      <formula>"NOT MET"</formula>
    </cfRule>
    <cfRule type="containsText" dxfId="175" priority="20" operator="containsText" text="Met">
      <formula>NOT(ISERROR(SEARCH("Met",AA30)))</formula>
    </cfRule>
    <cfRule type="containsText" dxfId="174" priority="21" operator="containsText" text="Not Met">
      <formula>NOT(ISERROR(SEARCH("Not Met",AA30)))</formula>
    </cfRule>
  </conditionalFormatting>
  <conditionalFormatting sqref="AA34:AE34">
    <cfRule type="cellIs" dxfId="173" priority="16" operator="equal">
      <formula>"NOT MET"</formula>
    </cfRule>
    <cfRule type="containsText" dxfId="172" priority="17" operator="containsText" text="Met">
      <formula>NOT(ISERROR(SEARCH("Met",AA34)))</formula>
    </cfRule>
    <cfRule type="containsText" dxfId="171" priority="18" operator="containsText" text="Not Met">
      <formula>NOT(ISERROR(SEARCH("Not Met",AA34)))</formula>
    </cfRule>
  </conditionalFormatting>
  <conditionalFormatting sqref="AA48:AE48">
    <cfRule type="containsText" dxfId="170" priority="87" operator="containsText" text="Not Met">
      <formula>NOT(ISERROR(SEARCH("Not Met",AA48)))</formula>
    </cfRule>
    <cfRule type="containsText" dxfId="169" priority="86" operator="containsText" text="Met">
      <formula>NOT(ISERROR(SEARCH("Met",AA48)))</formula>
    </cfRule>
    <cfRule type="cellIs" dxfId="168" priority="85" operator="equal">
      <formula>"NOT MET"</formula>
    </cfRule>
  </conditionalFormatting>
  <conditionalFormatting sqref="AA76:AE76">
    <cfRule type="cellIs" dxfId="167" priority="82" operator="equal">
      <formula>"NOT MET"</formula>
    </cfRule>
    <cfRule type="containsText" dxfId="166" priority="84" operator="containsText" text="Not Met">
      <formula>NOT(ISERROR(SEARCH("Not Met",AA76)))</formula>
    </cfRule>
    <cfRule type="containsText" dxfId="165" priority="83" operator="containsText" text="Met">
      <formula>NOT(ISERROR(SEARCH("Met",AA76)))</formula>
    </cfRule>
  </conditionalFormatting>
  <conditionalFormatting sqref="AA111:AE111">
    <cfRule type="cellIs" dxfId="164" priority="52" operator="equal">
      <formula>"NOT MET"</formula>
    </cfRule>
    <cfRule type="containsText" dxfId="163" priority="53" operator="containsText" text="Met">
      <formula>NOT(ISERROR(SEARCH("Met",AA111)))</formula>
    </cfRule>
    <cfRule type="containsText" dxfId="162" priority="54" operator="containsText" text="Not Met">
      <formula>NOT(ISERROR(SEARCH("Not Met",AA111)))</formula>
    </cfRule>
  </conditionalFormatting>
  <conditionalFormatting sqref="AA119:AE121">
    <cfRule type="containsText" dxfId="161" priority="75" operator="containsText" text="Not Met">
      <formula>NOT(ISERROR(SEARCH("Not Met",AA119)))</formula>
    </cfRule>
    <cfRule type="containsText" dxfId="160" priority="74" operator="containsText" text="Met">
      <formula>NOT(ISERROR(SEARCH("Met",AA119)))</formula>
    </cfRule>
    <cfRule type="cellIs" dxfId="159" priority="73" operator="equal">
      <formula>"NOT MET"</formula>
    </cfRule>
  </conditionalFormatting>
  <conditionalFormatting sqref="AA123:AE123">
    <cfRule type="cellIs" dxfId="158" priority="43" operator="equal">
      <formula>"NOT MET"</formula>
    </cfRule>
    <cfRule type="containsText" dxfId="157" priority="44" operator="containsText" text="Met">
      <formula>NOT(ISERROR(SEARCH("Met",AA123)))</formula>
    </cfRule>
    <cfRule type="containsText" dxfId="156" priority="45" operator="containsText" text="Not Met">
      <formula>NOT(ISERROR(SEARCH("Not Met",AA123)))</formula>
    </cfRule>
  </conditionalFormatting>
  <conditionalFormatting sqref="AA135:AE138">
    <cfRule type="cellIs" dxfId="155" priority="37" operator="equal">
      <formula>"NOT MET"</formula>
    </cfRule>
    <cfRule type="containsText" dxfId="154" priority="38" operator="containsText" text="Met">
      <formula>NOT(ISERROR(SEARCH("Met",AA135)))</formula>
    </cfRule>
    <cfRule type="containsText" dxfId="153" priority="39" operator="containsText" text="Not Met">
      <formula>NOT(ISERROR(SEARCH("Not Met",AA135)))</formula>
    </cfRule>
  </conditionalFormatting>
  <conditionalFormatting sqref="AA146:AE147">
    <cfRule type="containsText" dxfId="152" priority="23" operator="containsText" text="Met">
      <formula>NOT(ISERROR(SEARCH("Met",AA146)))</formula>
    </cfRule>
    <cfRule type="containsText" dxfId="151" priority="24" operator="containsText" text="Not Met">
      <formula>NOT(ISERROR(SEARCH("Not Met",AA146)))</formula>
    </cfRule>
    <cfRule type="cellIs" dxfId="150" priority="22" operator="equal">
      <formula>"NOT MET"</formula>
    </cfRule>
  </conditionalFormatting>
  <conditionalFormatting sqref="AA149:AE149">
    <cfRule type="containsText" dxfId="149" priority="72" operator="containsText" text="Not Met">
      <formula>NOT(ISERROR(SEARCH("Not Met",AA149)))</formula>
    </cfRule>
    <cfRule type="containsText" dxfId="148" priority="71" operator="containsText" text="Met">
      <formula>NOT(ISERROR(SEARCH("Met",AA149)))</formula>
    </cfRule>
    <cfRule type="cellIs" dxfId="147" priority="70" operator="equal">
      <formula>"NOT MET"</formula>
    </cfRule>
  </conditionalFormatting>
  <conditionalFormatting sqref="AA154:AE154">
    <cfRule type="containsText" dxfId="146" priority="69" operator="containsText" text="Not Met">
      <formula>NOT(ISERROR(SEARCH("Not Met",AA154)))</formula>
    </cfRule>
    <cfRule type="containsText" dxfId="145" priority="68" operator="containsText" text="Met">
      <formula>NOT(ISERROR(SEARCH("Met",AA154)))</formula>
    </cfRule>
    <cfRule type="cellIs" dxfId="144" priority="67" operator="equal">
      <formula>"NOT MET"</formula>
    </cfRule>
  </conditionalFormatting>
  <conditionalFormatting sqref="AA156:AE156">
    <cfRule type="cellIs" dxfId="143" priority="64" operator="equal">
      <formula>"NOT MET"</formula>
    </cfRule>
    <cfRule type="containsText" dxfId="142" priority="65" operator="containsText" text="Met">
      <formula>NOT(ISERROR(SEARCH("Met",AA156)))</formula>
    </cfRule>
    <cfRule type="containsText" dxfId="141" priority="66" operator="containsText" text="Not Met">
      <formula>NOT(ISERROR(SEARCH("Not Met",AA156)))</formula>
    </cfRule>
  </conditionalFormatting>
  <conditionalFormatting sqref="AA174:AE174">
    <cfRule type="containsText" dxfId="140" priority="63" operator="containsText" text="Not Met">
      <formula>NOT(ISERROR(SEARCH("Not Met",AA174)))</formula>
    </cfRule>
    <cfRule type="containsText" dxfId="139" priority="62" operator="containsText" text="Met">
      <formula>NOT(ISERROR(SEARCH("Met",AA174)))</formula>
    </cfRule>
    <cfRule type="cellIs" dxfId="138" priority="61" operator="equal">
      <formula>"NOT MET"</formula>
    </cfRule>
  </conditionalFormatting>
  <conditionalFormatting sqref="AA178:AE178">
    <cfRule type="containsText" dxfId="137" priority="60" operator="containsText" text="Not Met">
      <formula>NOT(ISERROR(SEARCH("Not Met",AA178)))</formula>
    </cfRule>
    <cfRule type="containsText" dxfId="136" priority="59" operator="containsText" text="Met">
      <formula>NOT(ISERROR(SEARCH("Met",AA178)))</formula>
    </cfRule>
    <cfRule type="cellIs" dxfId="135" priority="58" operator="equal">
      <formula>"NOT MET"</formula>
    </cfRule>
  </conditionalFormatting>
  <conditionalFormatting sqref="AA4:AG5">
    <cfRule type="cellIs" dxfId="134" priority="580" operator="equal">
      <formula>"NOT MET"</formula>
    </cfRule>
    <cfRule type="containsText" dxfId="133" priority="581" operator="containsText" text="Met">
      <formula>NOT(ISERROR(SEARCH("Met",AA4)))</formula>
    </cfRule>
    <cfRule type="containsText" dxfId="132" priority="582" operator="containsText" text="Not Met">
      <formula>NOT(ISERROR(SEARCH("Not Met",AA4)))</formula>
    </cfRule>
  </conditionalFormatting>
  <conditionalFormatting sqref="AA7:AG12 AA15:AG16">
    <cfRule type="cellIs" dxfId="131" priority="577" operator="equal">
      <formula>"NOT MET"</formula>
    </cfRule>
    <cfRule type="containsText" dxfId="130" priority="578" operator="containsText" text="Met">
      <formula>NOT(ISERROR(SEARCH("Met",AA7)))</formula>
    </cfRule>
    <cfRule type="containsText" dxfId="129" priority="579" operator="containsText" text="Not Met">
      <formula>NOT(ISERROR(SEARCH("Not Met",AA7)))</formula>
    </cfRule>
  </conditionalFormatting>
  <conditionalFormatting sqref="AA19:AG19">
    <cfRule type="containsText" dxfId="128" priority="576" operator="containsText" text="Not Met">
      <formula>NOT(ISERROR(SEARCH("Not Met",AA19)))</formula>
    </cfRule>
    <cfRule type="containsText" dxfId="127" priority="575" operator="containsText" text="Met">
      <formula>NOT(ISERROR(SEARCH("Met",AA19)))</formula>
    </cfRule>
    <cfRule type="cellIs" dxfId="126" priority="574" operator="equal">
      <formula>"NOT MET"</formula>
    </cfRule>
  </conditionalFormatting>
  <conditionalFormatting sqref="AA21:AG22 AA24:AG25">
    <cfRule type="containsText" dxfId="125" priority="573" operator="containsText" text="Not Met">
      <formula>NOT(ISERROR(SEARCH("Not Met",AA21)))</formula>
    </cfRule>
    <cfRule type="containsText" dxfId="124" priority="572" operator="containsText" text="Met">
      <formula>NOT(ISERROR(SEARCH("Met",AA21)))</formula>
    </cfRule>
    <cfRule type="cellIs" dxfId="123" priority="571" operator="equal">
      <formula>"NOT MET"</formula>
    </cfRule>
  </conditionalFormatting>
  <conditionalFormatting sqref="AA27:AG29 AA32:AG33">
    <cfRule type="containsText" dxfId="122" priority="570" operator="containsText" text="Not Met">
      <formula>NOT(ISERROR(SEARCH("Not Met",AA27)))</formula>
    </cfRule>
    <cfRule type="containsText" dxfId="121" priority="569" operator="containsText" text="Met">
      <formula>NOT(ISERROR(SEARCH("Met",AA27)))</formula>
    </cfRule>
    <cfRule type="cellIs" dxfId="120" priority="568" operator="equal">
      <formula>"NOT MET"</formula>
    </cfRule>
  </conditionalFormatting>
  <conditionalFormatting sqref="AA36:AG47 AA49:AG55">
    <cfRule type="containsText" dxfId="119" priority="567" operator="containsText" text="Not Met">
      <formula>NOT(ISERROR(SEARCH("Not Met",AA36)))</formula>
    </cfRule>
    <cfRule type="containsText" dxfId="118" priority="566" operator="containsText" text="Met">
      <formula>NOT(ISERROR(SEARCH("Met",AA36)))</formula>
    </cfRule>
    <cfRule type="cellIs" dxfId="117" priority="565" operator="equal">
      <formula>"NOT MET"</formula>
    </cfRule>
  </conditionalFormatting>
  <conditionalFormatting sqref="AA57:AG59">
    <cfRule type="containsText" dxfId="116" priority="564" operator="containsText" text="Not Met">
      <formula>NOT(ISERROR(SEARCH("Not Met",AA57)))</formula>
    </cfRule>
    <cfRule type="containsText" dxfId="115" priority="563" operator="containsText" text="Met">
      <formula>NOT(ISERROR(SEARCH("Met",AA57)))</formula>
    </cfRule>
    <cfRule type="cellIs" dxfId="114" priority="562" operator="equal">
      <formula>"NOT MET"</formula>
    </cfRule>
  </conditionalFormatting>
  <conditionalFormatting sqref="AA61:AG62">
    <cfRule type="containsText" dxfId="113" priority="56" operator="containsText" text="Met">
      <formula>NOT(ISERROR(SEARCH("Met",AA61)))</formula>
    </cfRule>
    <cfRule type="containsText" dxfId="112" priority="57" operator="containsText" text="Not Met">
      <formula>NOT(ISERROR(SEARCH("Not Met",AA61)))</formula>
    </cfRule>
    <cfRule type="cellIs" dxfId="111" priority="55" operator="equal">
      <formula>"NOT MET"</formula>
    </cfRule>
  </conditionalFormatting>
  <conditionalFormatting sqref="AA64:AG65">
    <cfRule type="containsText" dxfId="110" priority="557" operator="containsText" text="Met">
      <formula>NOT(ISERROR(SEARCH("Met",AA64)))</formula>
    </cfRule>
    <cfRule type="containsText" dxfId="109" priority="558" operator="containsText" text="Not Met">
      <formula>NOT(ISERROR(SEARCH("Not Met",AA64)))</formula>
    </cfRule>
    <cfRule type="cellIs" dxfId="108" priority="556" operator="equal">
      <formula>"NOT MET"</formula>
    </cfRule>
  </conditionalFormatting>
  <conditionalFormatting sqref="AA67:AG71">
    <cfRule type="containsText" dxfId="107" priority="555" operator="containsText" text="Not Met">
      <formula>NOT(ISERROR(SEARCH("Not Met",AA67)))</formula>
    </cfRule>
    <cfRule type="containsText" dxfId="106" priority="554" operator="containsText" text="Met">
      <formula>NOT(ISERROR(SEARCH("Met",AA67)))</formula>
    </cfRule>
    <cfRule type="cellIs" dxfId="105" priority="553" operator="equal">
      <formula>"NOT MET"</formula>
    </cfRule>
  </conditionalFormatting>
  <conditionalFormatting sqref="AA73:AG74">
    <cfRule type="containsText" dxfId="104" priority="552" operator="containsText" text="Not Met">
      <formula>NOT(ISERROR(SEARCH("Not Met",AA73)))</formula>
    </cfRule>
    <cfRule type="containsText" dxfId="103" priority="551" operator="containsText" text="Met">
      <formula>NOT(ISERROR(SEARCH("Met",AA73)))</formula>
    </cfRule>
    <cfRule type="cellIs" dxfId="102" priority="550" operator="equal">
      <formula>"NOT MET"</formula>
    </cfRule>
  </conditionalFormatting>
  <conditionalFormatting sqref="AA77:AG77">
    <cfRule type="containsText" dxfId="101" priority="549" operator="containsText" text="Not Met">
      <formula>NOT(ISERROR(SEARCH("Not Met",AA77)))</formula>
    </cfRule>
    <cfRule type="containsText" dxfId="100" priority="548" operator="containsText" text="Met">
      <formula>NOT(ISERROR(SEARCH("Met",AA77)))</formula>
    </cfRule>
    <cfRule type="cellIs" dxfId="99" priority="547" operator="equal">
      <formula>"NOT MET"</formula>
    </cfRule>
  </conditionalFormatting>
  <conditionalFormatting sqref="AA79:AG80">
    <cfRule type="containsText" dxfId="98" priority="546" operator="containsText" text="Not Met">
      <formula>NOT(ISERROR(SEARCH("Not Met",AA79)))</formula>
    </cfRule>
    <cfRule type="containsText" dxfId="97" priority="545" operator="containsText" text="Met">
      <formula>NOT(ISERROR(SEARCH("Met",AA79)))</formula>
    </cfRule>
    <cfRule type="cellIs" dxfId="96" priority="544" operator="equal">
      <formula>"NOT MET"</formula>
    </cfRule>
  </conditionalFormatting>
  <conditionalFormatting sqref="AA82:AG86">
    <cfRule type="containsText" dxfId="95" priority="543" operator="containsText" text="Not Met">
      <formula>NOT(ISERROR(SEARCH("Not Met",AA82)))</formula>
    </cfRule>
    <cfRule type="containsText" dxfId="94" priority="542" operator="containsText" text="Met">
      <formula>NOT(ISERROR(SEARCH("Met",AA82)))</formula>
    </cfRule>
    <cfRule type="cellIs" dxfId="93" priority="541" operator="equal">
      <formula>"NOT MET"</formula>
    </cfRule>
  </conditionalFormatting>
  <conditionalFormatting sqref="AA88:AG109">
    <cfRule type="containsText" dxfId="92" priority="540" operator="containsText" text="Not Met">
      <formula>NOT(ISERROR(SEARCH("Not Met",AA88)))</formula>
    </cfRule>
    <cfRule type="containsText" dxfId="91" priority="539" operator="containsText" text="Met">
      <formula>NOT(ISERROR(SEARCH("Met",AA88)))</formula>
    </cfRule>
    <cfRule type="cellIs" dxfId="90" priority="538" operator="equal">
      <formula>"NOT MET"</formula>
    </cfRule>
  </conditionalFormatting>
  <conditionalFormatting sqref="AA124:AG124">
    <cfRule type="containsText" dxfId="89" priority="530" operator="containsText" text="Met">
      <formula>NOT(ISERROR(SEARCH("Met",AA124)))</formula>
    </cfRule>
    <cfRule type="containsText" dxfId="88" priority="531" operator="containsText" text="Not Met">
      <formula>NOT(ISERROR(SEARCH("Not Met",AA124)))</formula>
    </cfRule>
    <cfRule type="cellIs" dxfId="87" priority="529" operator="equal">
      <formula>"NOT MET"</formula>
    </cfRule>
  </conditionalFormatting>
  <conditionalFormatting sqref="AA126:AG127">
    <cfRule type="containsText" dxfId="86" priority="528" operator="containsText" text="Not Met">
      <formula>NOT(ISERROR(SEARCH("Not Met",AA126)))</formula>
    </cfRule>
    <cfRule type="containsText" dxfId="85" priority="527" operator="containsText" text="Met">
      <formula>NOT(ISERROR(SEARCH("Met",AA126)))</formula>
    </cfRule>
    <cfRule type="cellIs" dxfId="84" priority="526" operator="equal">
      <formula>"NOT MET"</formula>
    </cfRule>
  </conditionalFormatting>
  <conditionalFormatting sqref="AA129:AG131">
    <cfRule type="containsText" dxfId="83" priority="525" operator="containsText" text="Not Met">
      <formula>NOT(ISERROR(SEARCH("Not Met",AA129)))</formula>
    </cfRule>
    <cfRule type="containsText" dxfId="82" priority="524" operator="containsText" text="Met">
      <formula>NOT(ISERROR(SEARCH("Met",AA129)))</formula>
    </cfRule>
    <cfRule type="cellIs" dxfId="81" priority="523" operator="equal">
      <formula>"NOT MET"</formula>
    </cfRule>
  </conditionalFormatting>
  <conditionalFormatting sqref="AA133:AG134">
    <cfRule type="containsText" dxfId="80" priority="521" operator="containsText" text="Met">
      <formula>NOT(ISERROR(SEARCH("Met",AA133)))</formula>
    </cfRule>
    <cfRule type="containsText" dxfId="79" priority="522" operator="containsText" text="Not Met">
      <formula>NOT(ISERROR(SEARCH("Not Met",AA133)))</formula>
    </cfRule>
    <cfRule type="cellIs" dxfId="78" priority="520" operator="equal">
      <formula>"NOT MET"</formula>
    </cfRule>
  </conditionalFormatting>
  <conditionalFormatting sqref="AA140:AG142">
    <cfRule type="cellIs" dxfId="77" priority="517" operator="equal">
      <formula>"NOT MET"</formula>
    </cfRule>
    <cfRule type="containsText" dxfId="76" priority="518" operator="containsText" text="Met">
      <formula>NOT(ISERROR(SEARCH("Met",AA140)))</formula>
    </cfRule>
    <cfRule type="containsText" dxfId="75" priority="519" operator="containsText" text="Not Met">
      <formula>NOT(ISERROR(SEARCH("Not Met",AA140)))</formula>
    </cfRule>
  </conditionalFormatting>
  <conditionalFormatting sqref="AA144:AG145">
    <cfRule type="cellIs" dxfId="74" priority="514" operator="equal">
      <formula>"NOT MET"</formula>
    </cfRule>
    <cfRule type="containsText" dxfId="73" priority="515" operator="containsText" text="Met">
      <formula>NOT(ISERROR(SEARCH("Met",AA144)))</formula>
    </cfRule>
    <cfRule type="containsText" dxfId="72" priority="516" operator="containsText" text="Not Met">
      <formula>NOT(ISERROR(SEARCH("Not Met",AA144)))</formula>
    </cfRule>
  </conditionalFormatting>
  <conditionalFormatting sqref="AA150:AG150">
    <cfRule type="cellIs" dxfId="71" priority="490" operator="equal">
      <formula>"NOT MET"</formula>
    </cfRule>
    <cfRule type="containsText" dxfId="70" priority="491" operator="containsText" text="Met">
      <formula>NOT(ISERROR(SEARCH("Met",AA150)))</formula>
    </cfRule>
    <cfRule type="containsText" dxfId="69" priority="492" operator="containsText" text="Not Met">
      <formula>NOT(ISERROR(SEARCH("Not Met",AA150)))</formula>
    </cfRule>
  </conditionalFormatting>
  <conditionalFormatting sqref="AA152:AG153">
    <cfRule type="containsText" dxfId="68" priority="510" operator="containsText" text="Not Met">
      <formula>NOT(ISERROR(SEARCH("Not Met",AA152)))</formula>
    </cfRule>
    <cfRule type="containsText" dxfId="67" priority="509" operator="containsText" text="Met">
      <formula>NOT(ISERROR(SEARCH("Met",AA152)))</formula>
    </cfRule>
    <cfRule type="cellIs" dxfId="66" priority="508" operator="equal">
      <formula>"NOT MET"</formula>
    </cfRule>
  </conditionalFormatting>
  <conditionalFormatting sqref="AA157:AG157">
    <cfRule type="cellIs" dxfId="65" priority="487" operator="equal">
      <formula>"NOT MET"</formula>
    </cfRule>
    <cfRule type="containsText" dxfId="64" priority="488" operator="containsText" text="Met">
      <formula>NOT(ISERROR(SEARCH("Met",AA157)))</formula>
    </cfRule>
    <cfRule type="containsText" dxfId="63" priority="489" operator="containsText" text="Not Met">
      <formula>NOT(ISERROR(SEARCH("Not Met",AA157)))</formula>
    </cfRule>
  </conditionalFormatting>
  <conditionalFormatting sqref="AA159:AG161">
    <cfRule type="containsText" dxfId="62" priority="504" operator="containsText" text="Not Met">
      <formula>NOT(ISERROR(SEARCH("Not Met",AA159)))</formula>
    </cfRule>
    <cfRule type="containsText" dxfId="61" priority="503" operator="containsText" text="Met">
      <formula>NOT(ISERROR(SEARCH("Met",AA159)))</formula>
    </cfRule>
    <cfRule type="cellIs" dxfId="60" priority="502" operator="equal">
      <formula>"NOT MET"</formula>
    </cfRule>
  </conditionalFormatting>
  <conditionalFormatting sqref="AA163:AG168">
    <cfRule type="containsText" dxfId="59" priority="500" operator="containsText" text="Met">
      <formula>NOT(ISERROR(SEARCH("Met",AA163)))</formula>
    </cfRule>
    <cfRule type="containsText" dxfId="58" priority="501" operator="containsText" text="Not Met">
      <formula>NOT(ISERROR(SEARCH("Not Met",AA163)))</formula>
    </cfRule>
    <cfRule type="cellIs" dxfId="57" priority="499" operator="equal">
      <formula>"NOT MET"</formula>
    </cfRule>
  </conditionalFormatting>
  <conditionalFormatting sqref="AA170:AG172">
    <cfRule type="cellIs" dxfId="56" priority="496" operator="equal">
      <formula>"NOT MET"</formula>
    </cfRule>
    <cfRule type="containsText" dxfId="55" priority="497" operator="containsText" text="Met">
      <formula>NOT(ISERROR(SEARCH("Met",AA170)))</formula>
    </cfRule>
    <cfRule type="containsText" dxfId="54" priority="498" operator="containsText" text="Not Met">
      <formula>NOT(ISERROR(SEARCH("Not Met",AA170)))</formula>
    </cfRule>
  </conditionalFormatting>
  <conditionalFormatting sqref="AA175:AG177 AA179:AG179">
    <cfRule type="cellIs" dxfId="53" priority="493" operator="equal">
      <formula>"NOT MET"</formula>
    </cfRule>
    <cfRule type="containsText" dxfId="52" priority="494" operator="containsText" text="Met">
      <formula>NOT(ISERROR(SEARCH("Met",AA175)))</formula>
    </cfRule>
    <cfRule type="containsText" dxfId="51" priority="495" operator="containsText" text="Not Met">
      <formula>NOT(ISERROR(SEARCH("Not Met",AA175)))</formula>
    </cfRule>
  </conditionalFormatting>
  <conditionalFormatting sqref="AG13:AH14">
    <cfRule type="containsText" dxfId="50" priority="176" operator="containsText" text="Met">
      <formula>NOT(ISERROR(SEARCH("Met",AG13)))</formula>
    </cfRule>
    <cfRule type="containsText" dxfId="49" priority="177" operator="containsText" text="Not Met">
      <formula>NOT(ISERROR(SEARCH("Not Met",AG13)))</formula>
    </cfRule>
    <cfRule type="cellIs" dxfId="48" priority="175" operator="equal">
      <formula>"NOT MET"</formula>
    </cfRule>
  </conditionalFormatting>
  <conditionalFormatting sqref="AG18:AH18">
    <cfRule type="containsText" dxfId="47" priority="174" operator="containsText" text="Not Met">
      <formula>NOT(ISERROR(SEARCH("Not Met",AG18)))</formula>
    </cfRule>
    <cfRule type="containsText" dxfId="46" priority="173" operator="containsText" text="Met">
      <formula>NOT(ISERROR(SEARCH("Met",AG18)))</formula>
    </cfRule>
    <cfRule type="cellIs" dxfId="45" priority="172" operator="equal">
      <formula>"NOT MET"</formula>
    </cfRule>
  </conditionalFormatting>
  <conditionalFormatting sqref="AG23:AH23">
    <cfRule type="containsText" dxfId="44" priority="171" operator="containsText" text="Not Met">
      <formula>NOT(ISERROR(SEARCH("Not Met",AG23)))</formula>
    </cfRule>
    <cfRule type="containsText" dxfId="43" priority="170" operator="containsText" text="Met">
      <formula>NOT(ISERROR(SEARCH("Met",AG23)))</formula>
    </cfRule>
    <cfRule type="cellIs" dxfId="42" priority="169" operator="equal">
      <formula>"NOT MET"</formula>
    </cfRule>
  </conditionalFormatting>
  <conditionalFormatting sqref="AG30:AH31">
    <cfRule type="containsText" dxfId="41" priority="167" operator="containsText" text="Met">
      <formula>NOT(ISERROR(SEARCH("Met",AG30)))</formula>
    </cfRule>
    <cfRule type="containsText" dxfId="40" priority="168" operator="containsText" text="Not Met">
      <formula>NOT(ISERROR(SEARCH("Not Met",AG30)))</formula>
    </cfRule>
    <cfRule type="cellIs" dxfId="39" priority="166" operator="equal">
      <formula>"NOT MET"</formula>
    </cfRule>
  </conditionalFormatting>
  <conditionalFormatting sqref="AG34:AH34">
    <cfRule type="containsText" dxfId="38" priority="164" operator="containsText" text="Met">
      <formula>NOT(ISERROR(SEARCH("Met",AG34)))</formula>
    </cfRule>
    <cfRule type="cellIs" dxfId="37" priority="163" operator="equal">
      <formula>"NOT MET"</formula>
    </cfRule>
    <cfRule type="containsText" dxfId="36" priority="165" operator="containsText" text="Not Met">
      <formula>NOT(ISERROR(SEARCH("Not Met",AG34)))</formula>
    </cfRule>
  </conditionalFormatting>
  <conditionalFormatting sqref="AG48:AH48">
    <cfRule type="containsText" dxfId="35" priority="162" operator="containsText" text="Not Met">
      <formula>NOT(ISERROR(SEARCH("Not Met",AG48)))</formula>
    </cfRule>
    <cfRule type="containsText" dxfId="34" priority="161" operator="containsText" text="Met">
      <formula>NOT(ISERROR(SEARCH("Met",AG48)))</formula>
    </cfRule>
    <cfRule type="cellIs" dxfId="33" priority="160" operator="equal">
      <formula>"NOT MET"</formula>
    </cfRule>
  </conditionalFormatting>
  <conditionalFormatting sqref="AG76:AH76">
    <cfRule type="cellIs" dxfId="32" priority="157" operator="equal">
      <formula>"NOT MET"</formula>
    </cfRule>
    <cfRule type="containsText" dxfId="31" priority="159" operator="containsText" text="Not Met">
      <formula>NOT(ISERROR(SEARCH("Not Met",AG76)))</formula>
    </cfRule>
    <cfRule type="containsText" dxfId="30" priority="158" operator="containsText" text="Met">
      <formula>NOT(ISERROR(SEARCH("Met",AG76)))</formula>
    </cfRule>
  </conditionalFormatting>
  <conditionalFormatting sqref="AG111:AH111">
    <cfRule type="containsText" dxfId="29" priority="155" operator="containsText" text="Met">
      <formula>NOT(ISERROR(SEARCH("Met",AG111)))</formula>
    </cfRule>
    <cfRule type="containsText" dxfId="28" priority="156" operator="containsText" text="Not Met">
      <formula>NOT(ISERROR(SEARCH("Not Met",AG111)))</formula>
    </cfRule>
    <cfRule type="cellIs" dxfId="27" priority="154" operator="equal">
      <formula>"NOT MET"</formula>
    </cfRule>
  </conditionalFormatting>
  <conditionalFormatting sqref="AG119:AH121">
    <cfRule type="cellIs" dxfId="26" priority="151" operator="equal">
      <formula>"NOT MET"</formula>
    </cfRule>
    <cfRule type="containsText" dxfId="25" priority="152" operator="containsText" text="Met">
      <formula>NOT(ISERROR(SEARCH("Met",AG119)))</formula>
    </cfRule>
    <cfRule type="containsText" dxfId="24" priority="153" operator="containsText" text="Not Met">
      <formula>NOT(ISERROR(SEARCH("Not Met",AG119)))</formula>
    </cfRule>
  </conditionalFormatting>
  <conditionalFormatting sqref="AG123:AH123">
    <cfRule type="containsText" dxfId="23" priority="149" operator="containsText" text="Met">
      <formula>NOT(ISERROR(SEARCH("Met",AG123)))</formula>
    </cfRule>
    <cfRule type="cellIs" dxfId="22" priority="148" operator="equal">
      <formula>"NOT MET"</formula>
    </cfRule>
    <cfRule type="containsText" dxfId="21" priority="150" operator="containsText" text="Not Met">
      <formula>NOT(ISERROR(SEARCH("Not Met",AG123)))</formula>
    </cfRule>
  </conditionalFormatting>
  <conditionalFormatting sqref="AG135:AH138">
    <cfRule type="containsText" dxfId="20" priority="146" operator="containsText" text="Met">
      <formula>NOT(ISERROR(SEARCH("Met",AG135)))</formula>
    </cfRule>
    <cfRule type="cellIs" dxfId="19" priority="145" operator="equal">
      <formula>"NOT MET"</formula>
    </cfRule>
    <cfRule type="containsText" dxfId="18" priority="147" operator="containsText" text="Not Met">
      <formula>NOT(ISERROR(SEARCH("Not Met",AG135)))</formula>
    </cfRule>
  </conditionalFormatting>
  <conditionalFormatting sqref="AG146:AH147">
    <cfRule type="containsText" dxfId="17" priority="144" operator="containsText" text="Not Met">
      <formula>NOT(ISERROR(SEARCH("Not Met",AG146)))</formula>
    </cfRule>
    <cfRule type="containsText" dxfId="16" priority="143" operator="containsText" text="Met">
      <formula>NOT(ISERROR(SEARCH("Met",AG146)))</formula>
    </cfRule>
    <cfRule type="cellIs" dxfId="15" priority="142" operator="equal">
      <formula>"NOT MET"</formula>
    </cfRule>
  </conditionalFormatting>
  <conditionalFormatting sqref="AG149:AH149">
    <cfRule type="containsText" dxfId="14" priority="141" operator="containsText" text="Not Met">
      <formula>NOT(ISERROR(SEARCH("Not Met",AG149)))</formula>
    </cfRule>
    <cfRule type="containsText" dxfId="13" priority="140" operator="containsText" text="Met">
      <formula>NOT(ISERROR(SEARCH("Met",AG149)))</formula>
    </cfRule>
    <cfRule type="cellIs" dxfId="12" priority="139" operator="equal">
      <formula>"NOT MET"</formula>
    </cfRule>
  </conditionalFormatting>
  <conditionalFormatting sqref="AG154:AH154">
    <cfRule type="cellIs" dxfId="11" priority="136" operator="equal">
      <formula>"NOT MET"</formula>
    </cfRule>
    <cfRule type="containsText" dxfId="10" priority="138" operator="containsText" text="Not Met">
      <formula>NOT(ISERROR(SEARCH("Not Met",AG154)))</formula>
    </cfRule>
    <cfRule type="containsText" dxfId="9" priority="137" operator="containsText" text="Met">
      <formula>NOT(ISERROR(SEARCH("Met",AG154)))</formula>
    </cfRule>
  </conditionalFormatting>
  <conditionalFormatting sqref="AG156:AH156">
    <cfRule type="cellIs" dxfId="8" priority="133" operator="equal">
      <formula>"NOT MET"</formula>
    </cfRule>
    <cfRule type="containsText" dxfId="7" priority="134" operator="containsText" text="Met">
      <formula>NOT(ISERROR(SEARCH("Met",AG156)))</formula>
    </cfRule>
    <cfRule type="containsText" dxfId="6" priority="135" operator="containsText" text="Not Met">
      <formula>NOT(ISERROR(SEARCH("Not Met",AG156)))</formula>
    </cfRule>
  </conditionalFormatting>
  <conditionalFormatting sqref="AG174:AH174">
    <cfRule type="containsText" dxfId="5" priority="131" operator="containsText" text="Met">
      <formula>NOT(ISERROR(SEARCH("Met",AG174)))</formula>
    </cfRule>
    <cfRule type="containsText" dxfId="4" priority="132" operator="containsText" text="Not Met">
      <formula>NOT(ISERROR(SEARCH("Not Met",AG174)))</formula>
    </cfRule>
    <cfRule type="cellIs" dxfId="3" priority="130" operator="equal">
      <formula>"NOT MET"</formula>
    </cfRule>
  </conditionalFormatting>
  <conditionalFormatting sqref="AG178:AH178">
    <cfRule type="containsText" dxfId="2" priority="129" operator="containsText" text="Not Met">
      <formula>NOT(ISERROR(SEARCH("Not Met",AG178)))</formula>
    </cfRule>
    <cfRule type="containsText" dxfId="1" priority="128" operator="containsText" text="Met">
      <formula>NOT(ISERROR(SEARCH("Met",AG178)))</formula>
    </cfRule>
    <cfRule type="cellIs" dxfId="0" priority="127" operator="equal">
      <formula>"NOT MET"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Fiscal Equity</vt:lpstr>
    </vt:vector>
  </TitlesOfParts>
  <Manager/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Maintenance of Equity</dc:title>
  <dc:subject>Maintenance of Equity</dc:subject>
  <dc:creator>Strother, Steven G</dc:creator>
  <cp:lastModifiedBy>Moss, Kimberly S</cp:lastModifiedBy>
  <cp:lastPrinted>2022-12-29T23:07:40Z</cp:lastPrinted>
  <dcterms:created xsi:type="dcterms:W3CDTF">2022-12-28T16:13:01Z</dcterms:created>
  <dcterms:modified xsi:type="dcterms:W3CDTF">2023-11-17T16:48:56Z</dcterms:modified>
</cp:coreProperties>
</file>